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Debt 1" sheetId="2" state="visible" r:id="rId4"/>
    <sheet name="Debt 2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<sst xmlns="http://schemas.openxmlformats.org/spreadsheetml/2006/main" count="88" uniqueCount="58">
  <si>
    <t xml:space="preserve">Debt Payoff Tracker — Instructions</t>
  </si>
  <si>
    <t xml:space="preserve">Basahin muna ito bago simulan ang tracker!</t>
  </si>
  <si>
    <t xml:space="preserve">Ano ang Debt Payoff Tracker?</t>
  </si>
  <si>
    <t xml:space="preserve">Ang tracker na ito ay para tulungan kang i-monitor ang iyong mga utang buwan-buwan. Makikita mo kung magkano na ang nabayaran mo, magkano pa ang natitira, at kung kailan ka magiging debt-free. May interest computation na rin ito para alam mo kung magkano talaga ang babayaran mo sa buong loan term.</t>
  </si>
  <si>
    <t xml:space="preserve">Paano Gamitin ang Tracker</t>
  </si>
  <si>
    <t xml:space="preserve">1.</t>
  </si>
  <si>
    <t xml:space="preserve">Pumunta sa tab na 'Debt 1' para sa iyong unang utang. May 'Debt 2' tab na rin para sa pangalawang utang.</t>
  </si>
  <si>
    <t xml:space="preserve">2.</t>
  </si>
  <si>
    <t xml:space="preserve">I-type ang Debt Name — halimbawa 'Credit Card BDO' o 'Personal Loan BPI'.</t>
  </si>
  <si>
    <t xml:space="preserve">3.</t>
  </si>
  <si>
    <t xml:space="preserve">I-type ang Total Amount — kung magkano ang iyong original na utang.</t>
  </si>
  <si>
    <t xml:space="preserve">4.</t>
  </si>
  <si>
    <t xml:space="preserve">I-type ang Monthly Payment — kung magkano ang binabayaran mo bawat buwan.</t>
  </si>
  <si>
    <t xml:space="preserve">5.</t>
  </si>
  <si>
    <t xml:space="preserve">I-type ang Interest Rate — ilagay ang annual rate. Halimbawa, kung 24% per year, i-type ang 24.</t>
  </si>
  <si>
    <t xml:space="preserve">6.</t>
  </si>
  <si>
    <t xml:space="preserve">I-type ang Start Date — ang petsa ng unang payment mo.</t>
  </si>
  <si>
    <t xml:space="preserve">7.</t>
  </si>
  <si>
    <t xml:space="preserve">Automatic na lalabas ang lahat — Date, Beginning Balance, Interest Charged, Monthly Payment, at Ending Balance.</t>
  </si>
  <si>
    <t xml:space="preserve">8.</t>
  </si>
  <si>
    <t xml:space="preserve">Bawat buwan na nabayaran mo, i-click ang 'Paid?' column at piliin ang 'Paid' mula sa dropdown.</t>
  </si>
  <si>
    <t xml:space="preserve">9.</t>
  </si>
  <si>
    <t xml:space="preserve">Makikita mo sa Summary section ang total interest, nabayaran, remaining balance, at progress mo.</t>
  </si>
  <si>
    <t xml:space="preserve">May Maraming Utang Ka?</t>
  </si>
  <si>
    <t xml:space="preserve">Kasama na ang Debt 1 at Debt 2 tabs sa tracker na ito.</t>
  </si>
  <si>
    <t xml:space="preserve">Kung may ikatlo o ikaapat na utang ka, i-right click ang kahit anong tab sa baba.</t>
  </si>
  <si>
    <t xml:space="preserve">Piliin ang 'Move or Copy' tapos i-check ang 'Create a copy'.</t>
  </si>
  <si>
    <t xml:space="preserve">Ire-replicate nito ang buong sheet kasama ang lahat ng formulas.</t>
  </si>
  <si>
    <t xml:space="preserve">I-rename ang bagong tab — halimbawa 'Debt 3' o 'Car Loan' — tapos punan mo na ang info section.</t>
  </si>
  <si>
    <t xml:space="preserve">Tips para Mas Mabilis Mabayaran ang Utang</t>
  </si>
  <si>
    <t xml:space="preserve">💡</t>
  </si>
  <si>
    <t xml:space="preserve">Kung kaya mo, magbayad ng higit pa sa minimum monthly payment. Mas mabilis mababawasan ang principal at mas maliit ang interest na babayaran mo.</t>
  </si>
  <si>
    <t xml:space="preserve">Kung may maraming utang ka, i-focus muna ang extra payment sa utang na may pinakamataas na interest rate. Ito ang tinatawag na Avalanche Method.</t>
  </si>
  <si>
    <t xml:space="preserve">O kaya naman, bayaran muna ang pinakamaliit na utang para ma-motivate ka. Ito ang tinatawag na Snowball Method.</t>
  </si>
  <si>
    <t xml:space="preserve">Huwag gumawa ng bagong utang habang nagbabayad ka. Focus muna sa mabayaran ang kasalukuyan bago mag-loan ulit.</t>
  </si>
  <si>
    <t xml:space="preserve">moneyaralan.com | Pera, Aralan, Palaguin!</t>
  </si>
  <si>
    <t xml:space="preserve">Debt Payoff Tracker — Debt 1</t>
  </si>
  <si>
    <t xml:space="preserve">I-track ang iyong monthly payments at makita kung kailan ka magiging debt-free!</t>
  </si>
  <si>
    <t xml:space="preserve">Debt Name:</t>
  </si>
  <si>
    <t xml:space="preserve">Start Date:</t>
  </si>
  <si>
    <t xml:space="preserve">Total Amount (P):</t>
  </si>
  <si>
    <t xml:space="preserve">Monthly Payment (P):</t>
  </si>
  <si>
    <t xml:space="preserve">Interest Rate (% per year):</t>
  </si>
  <si>
    <t xml:space="preserve">e.g. i-type ang 24 para sa 24% per year</t>
  </si>
  <si>
    <t xml:space="preserve">Summary</t>
  </si>
  <si>
    <t xml:space="preserve">Total na Utang:</t>
  </si>
  <si>
    <t xml:space="preserve">Total na Interest (buong loan):</t>
  </si>
  <si>
    <t xml:space="preserve">Total na Nabayaran:</t>
  </si>
  <si>
    <t xml:space="preserve">Remaining Balance:</t>
  </si>
  <si>
    <t xml:space="preserve">Progress:</t>
  </si>
  <si>
    <t xml:space="preserve">Mo.</t>
  </si>
  <si>
    <t xml:space="preserve">Date</t>
  </si>
  <si>
    <t xml:space="preserve">Beginning Balance (P)</t>
  </si>
  <si>
    <t xml:space="preserve">Interest Charged (P)</t>
  </si>
  <si>
    <t xml:space="preserve">Monthly Payment (P)</t>
  </si>
  <si>
    <t xml:space="preserve">Ending Balance (P)</t>
  </si>
  <si>
    <t xml:space="preserve">Paid?</t>
  </si>
  <si>
    <t xml:space="preserve">Debt Payoff Tracker — Debt 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</si>
</sst>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dd/yyyy"/>
    <numFmt numFmtId="166" formatCode="#,##0.00"/>
    <numFmt numFmtId="167" formatCode="0.0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sz val="10"/>
      <color rgb="FFDBEAFE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374151"/>
      <name val="Arial"/>
      <family val="0"/>
      <charset val="1"/>
    </font>
    <font>
      <b val="true"/>
      <sz val="10"/>
      <color rgb="FF1E3A8A"/>
      <name val="Arial"/>
      <family val="0"/>
      <charset val="1"/>
    </font>
    <font>
      <sz val="1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sz val="9"/>
      <color rgb="FFDBEAFE"/>
      <name val="Arial"/>
      <family val="0"/>
      <charset val="1"/>
    </font>
    <font>
      <b val="true"/>
      <sz val="11"/>
      <color rgb="FF1E3A8A"/>
      <name val="Arial"/>
      <family val="0"/>
      <charset val="1"/>
    </font>
    <font>
      <i val="true"/>
      <sz val="9"/>
      <color rgb="FF9CA3A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DC2626"/>
      <name val="Arial"/>
      <family val="0"/>
      <charset val="1"/>
    </font>
    <font>
      <b val="true"/>
      <sz val="11"/>
      <color rgb="FF1D4ED8"/>
      <name val="Arial"/>
      <family val="0"/>
      <charset val="1"/>
    </font>
    <font>
      <b val="true"/>
      <sz val="11"/>
      <color rgb="FF16A34A"/>
      <name val="Arial"/>
      <family val="0"/>
      <charset val="1"/>
    </font>
    <font>
      <sz val="11"/>
      <color rgb="FFDC2626"/>
      <name val="Arial"/>
      <family val="0"/>
      <charset val="1"/>
    </font>
    <font>
      <sz val="11"/>
      <color rgb="FF1E3A8A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1D4ED8"/>
        <bgColor rgb="FF3366FF"/>
      </patternFill>
    </fill>
    <fill>
      <patternFill patternType="solid">
        <fgColor rgb="FF1E3A8A"/>
        <bgColor rgb="FF003366"/>
      </patternFill>
    </fill>
    <fill>
      <patternFill patternType="solid">
        <fgColor rgb="FFEFF6FF"/>
        <bgColor rgb="FFF3F4F6"/>
      </patternFill>
    </fill>
    <fill>
      <patternFill patternType="solid">
        <fgColor rgb="FFDBEAFE"/>
        <bgColor rgb="FFE5E7EB"/>
      </patternFill>
    </fill>
    <fill>
      <patternFill patternType="solid">
        <fgColor rgb="FFFFFFFF"/>
        <bgColor rgb="FFF3F4F6"/>
      </patternFill>
    </fill>
    <fill>
      <patternFill patternType="solid">
        <fgColor rgb="FFFEF9C3"/>
        <bgColor rgb="FFF3F4F6"/>
      </patternFill>
    </fill>
    <fill>
      <patternFill patternType="solid">
        <fgColor rgb="FFFEE2E2"/>
        <bgColor rgb="FFE5E7EB"/>
      </patternFill>
    </fill>
    <fill>
      <patternFill patternType="solid">
        <fgColor rgb="FFDCFCE7"/>
        <bgColor rgb="FFEFF6FF"/>
      </patternFill>
    </fill>
    <fill>
      <patternFill patternType="solid">
        <fgColor rgb="FFBFDBFE"/>
        <bgColor rgb="FFDBEAFE"/>
      </patternFill>
    </fill>
    <fill>
      <patternFill patternType="solid">
        <fgColor rgb="FFF3F4F6"/>
        <bgColor rgb="FFEFF6FF"/>
      </patternFill>
    </fill>
    <fill>
      <patternFill patternType="solid">
        <fgColor rgb="FFFECACA"/>
        <bgColor rgb="FFFEE2E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E5E7EB"/>
      </left>
      <right/>
      <top style="thin">
        <color rgb="FFE5E7EB"/>
      </top>
      <bottom style="thin">
        <color rgb="FFE5E7EB"/>
      </bottom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6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6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6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6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6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11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11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6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6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EE2E2"/>
      <rgbColor rgb="FF808080"/>
      <rgbColor rgb="FF9999FF"/>
      <rgbColor rgb="FF993366"/>
      <rgbColor rgb="FFFEF9C3"/>
      <rgbColor rgb="FFDCFCE7"/>
      <rgbColor rgb="FF660066"/>
      <rgbColor rgb="FFFF8080"/>
      <rgbColor rgb="FF1D4ED8"/>
      <rgbColor rgb="FFBFD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E5E7EB"/>
      <rgbColor rgb="FFF3F4F6"/>
      <rgbColor rgb="FFEFF6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666699"/>
      <rgbColor rgb="FF9CA3AF"/>
      <rgbColor rgb="FF003366"/>
      <rgbColor rgb="FF16A34A"/>
      <rgbColor rgb="FF003300"/>
      <rgbColor rgb="FF333300"/>
      <rgbColor rgb="FF993300"/>
      <rgbColor rgb="FF993366"/>
      <rgbColor rgb="FF1E3A8A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70"/>
  </cols>
  <sheetData>
    <row r="1" customFormat="false" ht="39.75" hidden="false" customHeight="true" outlineLevel="0" collapsed="false">
      <c r="A1" s="1" t="s">
        <v>0</v>
      </c>
      <c r="B1" s="1"/>
    </row>
    <row r="2" customFormat="false" ht="19.5" hidden="false" customHeight="true" outlineLevel="0" collapsed="false">
      <c r="A2" s="2" t="s">
        <v>1</v>
      </c>
      <c r="B2" s="2"/>
    </row>
    <row r="3" customFormat="false" ht="12" hidden="false" customHeight="true" outlineLevel="0" collapsed="false"/>
    <row r="4" customFormat="false" ht="24" hidden="false" customHeight="true" outlineLevel="0" collapsed="false">
      <c r="A4" s="3" t="s">
        <v>2</v>
      </c>
      <c r="B4" s="3"/>
    </row>
    <row r="5" customFormat="false" ht="49.5" hidden="false" customHeight="true" outlineLevel="0" collapsed="false">
      <c r="A5" s="4" t="s">
        <v>3</v>
      </c>
      <c r="B5" s="4"/>
    </row>
    <row r="6" customFormat="false" ht="12" hidden="false" customHeight="true" outlineLevel="0" collapsed="false"/>
    <row r="7" customFormat="false" ht="24" hidden="false" customHeight="true" outlineLevel="0" collapsed="false">
      <c r="A7" s="3" t="s">
        <v>4</v>
      </c>
      <c r="B7" s="3"/>
    </row>
    <row r="8" customFormat="false" ht="27.75" hidden="false" customHeight="true" outlineLevel="0" collapsed="false">
      <c r="A8" s="5" t="s">
        <v>5</v>
      </c>
      <c r="B8" s="6" t="s">
        <v>6</v>
      </c>
    </row>
    <row r="9" customFormat="false" ht="27.75" hidden="false" customHeight="true" outlineLevel="0" collapsed="false">
      <c r="A9" s="7" t="s">
        <v>7</v>
      </c>
      <c r="B9" s="8" t="s">
        <v>8</v>
      </c>
    </row>
    <row r="10" customFormat="false" ht="27.75" hidden="false" customHeight="true" outlineLevel="0" collapsed="false">
      <c r="A10" s="5" t="s">
        <v>9</v>
      </c>
      <c r="B10" s="6" t="s">
        <v>10</v>
      </c>
    </row>
    <row r="11" customFormat="false" ht="27.75" hidden="false" customHeight="true" outlineLevel="0" collapsed="false">
      <c r="A11" s="7" t="s">
        <v>11</v>
      </c>
      <c r="B11" s="8" t="s">
        <v>12</v>
      </c>
    </row>
    <row r="12" customFormat="false" ht="27.75" hidden="false" customHeight="true" outlineLevel="0" collapsed="false">
      <c r="A12" s="5" t="s">
        <v>13</v>
      </c>
      <c r="B12" s="6" t="s">
        <v>14</v>
      </c>
    </row>
    <row r="13" customFormat="false" ht="27.75" hidden="false" customHeight="true" outlineLevel="0" collapsed="false">
      <c r="A13" s="7" t="s">
        <v>15</v>
      </c>
      <c r="B13" s="8" t="s">
        <v>16</v>
      </c>
    </row>
    <row r="14" customFormat="false" ht="27.75" hidden="false" customHeight="true" outlineLevel="0" collapsed="false">
      <c r="A14" s="5" t="s">
        <v>17</v>
      </c>
      <c r="B14" s="6" t="s">
        <v>18</v>
      </c>
    </row>
    <row r="15" customFormat="false" ht="27.75" hidden="false" customHeight="true" outlineLevel="0" collapsed="false">
      <c r="A15" s="7" t="s">
        <v>19</v>
      </c>
      <c r="B15" s="8" t="s">
        <v>20</v>
      </c>
    </row>
    <row r="16" customFormat="false" ht="27.75" hidden="false" customHeight="true" outlineLevel="0" collapsed="false">
      <c r="A16" s="5" t="s">
        <v>21</v>
      </c>
      <c r="B16" s="6" t="s">
        <v>22</v>
      </c>
    </row>
    <row r="17" customFormat="false" ht="12" hidden="false" customHeight="true" outlineLevel="0" collapsed="false"/>
    <row r="18" customFormat="false" ht="24" hidden="false" customHeight="true" outlineLevel="0" collapsed="false">
      <c r="A18" s="3" t="s">
        <v>23</v>
      </c>
      <c r="B18" s="3"/>
    </row>
    <row r="19" customFormat="false" ht="27.75" hidden="false" customHeight="true" outlineLevel="0" collapsed="false">
      <c r="A19" s="5" t="s">
        <v>5</v>
      </c>
      <c r="B19" s="6" t="s">
        <v>24</v>
      </c>
    </row>
    <row r="20" customFormat="false" ht="27.75" hidden="false" customHeight="true" outlineLevel="0" collapsed="false">
      <c r="A20" s="7" t="s">
        <v>7</v>
      </c>
      <c r="B20" s="8" t="s">
        <v>25</v>
      </c>
    </row>
    <row r="21" customFormat="false" ht="27.75" hidden="false" customHeight="true" outlineLevel="0" collapsed="false">
      <c r="A21" s="5" t="s">
        <v>9</v>
      </c>
      <c r="B21" s="6" t="s">
        <v>26</v>
      </c>
    </row>
    <row r="22" customFormat="false" ht="27.75" hidden="false" customHeight="true" outlineLevel="0" collapsed="false">
      <c r="A22" s="7" t="s">
        <v>11</v>
      </c>
      <c r="B22" s="8" t="s">
        <v>27</v>
      </c>
    </row>
    <row r="23" customFormat="false" ht="27.75" hidden="false" customHeight="true" outlineLevel="0" collapsed="false">
      <c r="A23" s="5" t="s">
        <v>13</v>
      </c>
      <c r="B23" s="6" t="s">
        <v>28</v>
      </c>
    </row>
    <row r="24" customFormat="false" ht="12" hidden="false" customHeight="true" outlineLevel="0" collapsed="false"/>
    <row r="25" customFormat="false" ht="24" hidden="false" customHeight="true" outlineLevel="0" collapsed="false">
      <c r="A25" s="3" t="s">
        <v>29</v>
      </c>
      <c r="B25" s="3"/>
    </row>
    <row r="26" customFormat="false" ht="36" hidden="false" customHeight="true" outlineLevel="0" collapsed="false">
      <c r="A26" s="9" t="s">
        <v>30</v>
      </c>
      <c r="B26" s="10" t="s">
        <v>31</v>
      </c>
    </row>
    <row r="27" customFormat="false" ht="36" hidden="false" customHeight="true" outlineLevel="0" collapsed="false">
      <c r="A27" s="9" t="s">
        <v>30</v>
      </c>
      <c r="B27" s="10" t="s">
        <v>32</v>
      </c>
    </row>
    <row r="28" customFormat="false" ht="36" hidden="false" customHeight="true" outlineLevel="0" collapsed="false">
      <c r="A28" s="9" t="s">
        <v>30</v>
      </c>
      <c r="B28" s="10" t="s">
        <v>33</v>
      </c>
    </row>
    <row r="29" customFormat="false" ht="36" hidden="false" customHeight="true" outlineLevel="0" collapsed="false">
      <c r="A29" s="9" t="s">
        <v>30</v>
      </c>
      <c r="B29" s="10" t="s">
        <v>34</v>
      </c>
    </row>
    <row r="30" customFormat="false" ht="12" hidden="false" customHeight="true" outlineLevel="0" collapsed="false"/>
    <row r="31" customFormat="false" ht="19.5" hidden="false" customHeight="true" outlineLevel="0" collapsed="false">
      <c r="A31" s="11" t="s">
        <v>35</v>
      </c>
      <c r="B31" s="11"/>
    </row>
  </sheetData>
  <mergeCells count="8">
    <mergeCell ref="A1:B1"/>
    <mergeCell ref="A2:B2"/>
    <mergeCell ref="A4:B4"/>
    <mergeCell ref="A5:B5"/>
    <mergeCell ref="A7:B7"/>
    <mergeCell ref="A18:B18"/>
    <mergeCell ref="A25:B25"/>
    <mergeCell ref="A31:B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6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6" min="5" style="0" width="20"/>
    <col collapsed="false" customWidth="true" hidden="false" outlineLevel="0" max="7" min="7" style="0" width="14"/>
  </cols>
  <sheetData>
    <row r="1" customFormat="false" ht="36" hidden="false" customHeight="true" outlineLevel="0" collapsed="false">
      <c r="A1" s="12" t="s">
        <v>36</v>
      </c>
      <c r="B1" s="12"/>
      <c r="C1" s="12"/>
      <c r="D1" s="12"/>
      <c r="E1" s="12"/>
      <c r="F1" s="12"/>
      <c r="G1" s="12"/>
    </row>
    <row r="2" customFormat="false" ht="18" hidden="false" customHeight="true" outlineLevel="0" collapsed="false">
      <c r="A2" s="13" t="s">
        <v>37</v>
      </c>
      <c r="B2" s="13"/>
      <c r="C2" s="13"/>
      <c r="D2" s="13"/>
      <c r="E2" s="13"/>
      <c r="F2" s="13"/>
      <c r="G2" s="13"/>
    </row>
    <row r="3" customFormat="false" ht="7.5" hidden="false" customHeight="true" outlineLevel="0" collapsed="false"/>
    <row r="4" customFormat="false" ht="21.75" hidden="false" customHeight="true" outlineLevel="0" collapsed="false">
      <c r="A4" s="14" t="s">
        <v>38</v>
      </c>
      <c r="B4" s="14"/>
      <c r="C4" s="15"/>
      <c r="D4" s="15"/>
      <c r="E4" s="16" t="s">
        <v>39</v>
      </c>
      <c r="F4" s="17"/>
      <c r="G4" s="17"/>
    </row>
    <row r="5" customFormat="false" ht="21.75" hidden="false" customHeight="true" outlineLevel="0" collapsed="false">
      <c r="A5" s="14" t="s">
        <v>40</v>
      </c>
      <c r="B5" s="14"/>
      <c r="C5" s="18"/>
      <c r="D5" s="18"/>
      <c r="E5" s="16" t="s">
        <v>41</v>
      </c>
      <c r="F5" s="18"/>
      <c r="G5" s="18"/>
    </row>
    <row r="6" customFormat="false" ht="21.75" hidden="false" customHeight="true" outlineLevel="0" collapsed="false">
      <c r="A6" s="14" t="s">
        <v>42</v>
      </c>
      <c r="B6" s="14"/>
      <c r="C6" s="19"/>
      <c r="D6" s="19"/>
      <c r="E6" s="20" t="s">
        <v>43</v>
      </c>
      <c r="F6" s="20"/>
      <c r="G6" s="20"/>
    </row>
    <row r="7" customFormat="false" ht="7.5" hidden="false" customHeight="true" outlineLevel="0" collapsed="false"/>
    <row r="8" customFormat="false" ht="21.75" hidden="false" customHeight="true" outlineLevel="0" collapsed="false">
      <c r="A8" s="21" t="s">
        <v>44</v>
      </c>
      <c r="B8" s="21"/>
      <c r="C8" s="21"/>
      <c r="D8" s="21"/>
      <c r="E8" s="21"/>
      <c r="F8" s="21"/>
      <c r="G8" s="21"/>
    </row>
    <row r="9" customFormat="false" ht="21.75" hidden="false" customHeight="true" outlineLevel="0" collapsed="false">
      <c r="A9" s="22" t="s">
        <v>45</v>
      </c>
      <c r="B9" s="22"/>
      <c r="C9" s="22"/>
      <c r="D9" s="22"/>
      <c r="E9" s="23" t="n">
        <f aca="false">$C$5</f>
        <v>0</v>
      </c>
      <c r="F9" s="23"/>
      <c r="G9" s="23"/>
    </row>
    <row r="10" customFormat="false" ht="21.75" hidden="false" customHeight="true" outlineLevel="0" collapsed="false">
      <c r="A10" s="22" t="s">
        <v>46</v>
      </c>
      <c r="B10" s="22"/>
      <c r="C10" s="22"/>
      <c r="D10" s="22"/>
      <c r="E10" s="23" t="n">
        <f aca="false">IFERROR(SUM(D16:D75),0)</f>
        <v>0</v>
      </c>
      <c r="F10" s="23"/>
      <c r="G10" s="23"/>
    </row>
    <row r="11" customFormat="false" ht="21.75" hidden="false" customHeight="true" outlineLevel="0" collapsed="false">
      <c r="A11" s="24" t="s">
        <v>47</v>
      </c>
      <c r="B11" s="24"/>
      <c r="C11" s="24"/>
      <c r="D11" s="24"/>
      <c r="E11" s="25" t="n">
        <f aca="false">IFERROR($C$5-F16,0)</f>
        <v>0</v>
      </c>
      <c r="F11" s="25"/>
      <c r="G11" s="25"/>
    </row>
    <row r="12" customFormat="false" ht="21.75" hidden="false" customHeight="true" outlineLevel="0" collapsed="false">
      <c r="A12" s="22" t="s">
        <v>48</v>
      </c>
      <c r="B12" s="22"/>
      <c r="C12" s="22"/>
      <c r="D12" s="22"/>
      <c r="E12" s="23" t="str">
        <f aca="false">IFERROR(F16,$C$5)</f>
        <v/>
      </c>
      <c r="F12" s="23"/>
      <c r="G12" s="23"/>
    </row>
    <row r="13" customFormat="false" ht="21.75" hidden="false" customHeight="true" outlineLevel="0" collapsed="false">
      <c r="A13" s="26" t="s">
        <v>49</v>
      </c>
      <c r="B13" s="26"/>
      <c r="C13" s="26"/>
      <c r="D13" s="26"/>
      <c r="E13" s="27" t="str">
        <f aca="false">IFERROR(TEXT(($C$5-F16)/$C$5*100,"0.0")&amp;"% Paid Off","0% Paid Off")</f>
        <v>0% Paid Off</v>
      </c>
      <c r="F13" s="27"/>
      <c r="G13" s="27"/>
    </row>
    <row r="14" customFormat="false" ht="7.5" hidden="false" customHeight="true" outlineLevel="0" collapsed="false"/>
    <row r="15" customFormat="false" ht="21.75" hidden="false" customHeight="true" outlineLevel="0" collapsed="false">
      <c r="A15" s="28" t="s">
        <v>50</v>
      </c>
      <c r="B15" s="28" t="s">
        <v>51</v>
      </c>
      <c r="C15" s="28" t="s">
        <v>52</v>
      </c>
      <c r="D15" s="28" t="s">
        <v>53</v>
      </c>
      <c r="E15" s="28" t="s">
        <v>54</v>
      </c>
      <c r="F15" s="28" t="s">
        <v>55</v>
      </c>
      <c r="G15" s="28" t="s">
        <v>56</v>
      </c>
    </row>
    <row r="16" customFormat="false" ht="15.75" hidden="false" customHeight="true" outlineLevel="0" collapsed="false">
      <c r="A16" s="29" t="n">
        <v>1</v>
      </c>
      <c r="B16" s="30" t="n">
        <f aca="false">IFERROR($F$4,"")</f>
        <v>0</v>
      </c>
      <c r="C16" s="31" t="n">
        <f aca="false">IFERROR($C$5,"")</f>
        <v>0</v>
      </c>
      <c r="D16" s="32" t="str">
        <f aca="false">IFERROR(IF(C16="","",C16*($C$6/100/12)),"")</f>
        <v/>
      </c>
      <c r="E16" s="33" t="str">
        <f aca="false">IFERROR(IF(C16="","",$F$5),"")</f>
        <v/>
      </c>
      <c r="F16" s="34" t="str">
        <f aca="false">IFERROR(IF(C16="","",IF(C16+D16-E16&lt;0,0,C16+D16-E16)),"")</f>
        <v/>
      </c>
      <c r="G16" s="35"/>
    </row>
    <row r="17" customFormat="false" ht="15.75" hidden="false" customHeight="true" outlineLevel="0" collapsed="false">
      <c r="A17" s="5" t="n">
        <v>2</v>
      </c>
      <c r="B17" s="36" t="n">
        <f aca="false">IFERROR(DATE(YEAR(B16),MONTH(B16)+1,DAY(B16)),"")</f>
        <v>31</v>
      </c>
      <c r="C17" s="37" t="str">
        <f aca="false">IFERROR(IF(F16&lt;=0,"",F16),"")</f>
        <v/>
      </c>
      <c r="D17" s="38" t="str">
        <f aca="false">IFERROR(IF(C17="","",C17*($C$6/100/12)),"")</f>
        <v/>
      </c>
      <c r="E17" s="39" t="str">
        <f aca="false">IFERROR(IF(C17="","",$F$5),"")</f>
        <v/>
      </c>
      <c r="F17" s="40" t="str">
        <f aca="false">IFERROR(IF(C17="","",IF(C17+D17-E17&lt;0,0,C17+D17-E17)),"")</f>
        <v/>
      </c>
      <c r="G17" s="41"/>
    </row>
    <row r="18" customFormat="false" ht="15.75" hidden="false" customHeight="true" outlineLevel="0" collapsed="false">
      <c r="A18" s="29" t="n">
        <v>3</v>
      </c>
      <c r="B18" s="30" t="n">
        <f aca="false">IFERROR(DATE(YEAR(B17),MONTH(B17)+1,DAY(B17)),"")</f>
        <v>62</v>
      </c>
      <c r="C18" s="31" t="str">
        <f aca="false">IFERROR(IF(F17&lt;=0,"",F17),"")</f>
        <v/>
      </c>
      <c r="D18" s="32" t="str">
        <f aca="false">IFERROR(IF(C18="","",C18*($C$6/100/12)),"")</f>
        <v/>
      </c>
      <c r="E18" s="33" t="str">
        <f aca="false">IFERROR(IF(C18="","",$F$5),"")</f>
        <v/>
      </c>
      <c r="F18" s="34" t="str">
        <f aca="false">IFERROR(IF(C18="","",IF(C18+D18-E18&lt;0,0,C18+D18-E18)),"")</f>
        <v/>
      </c>
      <c r="G18" s="35"/>
    </row>
    <row r="19" customFormat="false" ht="15.75" hidden="false" customHeight="true" outlineLevel="0" collapsed="false">
      <c r="A19" s="5" t="n">
        <v>4</v>
      </c>
      <c r="B19" s="36" t="n">
        <f aca="false">IFERROR(DATE(YEAR(B18),MONTH(B18)+1,DAY(B18)),"")</f>
        <v>93</v>
      </c>
      <c r="C19" s="37" t="str">
        <f aca="false">IFERROR(IF(F18&lt;=0,"",F18),"")</f>
        <v/>
      </c>
      <c r="D19" s="38" t="str">
        <f aca="false">IFERROR(IF(C19="","",C19*($C$6/100/12)),"")</f>
        <v/>
      </c>
      <c r="E19" s="39" t="str">
        <f aca="false">IFERROR(IF(C19="","",$F$5),"")</f>
        <v/>
      </c>
      <c r="F19" s="40" t="str">
        <f aca="false">IFERROR(IF(C19="","",IF(C19+D19-E19&lt;0,0,C19+D19-E19)),"")</f>
        <v/>
      </c>
      <c r="G19" s="41"/>
    </row>
    <row r="20" customFormat="false" ht="15.75" hidden="false" customHeight="true" outlineLevel="0" collapsed="false">
      <c r="A20" s="29" t="n">
        <v>5</v>
      </c>
      <c r="B20" s="30" t="n">
        <f aca="false">IFERROR(DATE(YEAR(B19),MONTH(B19)+1,DAY(B19)),"")</f>
        <v>123</v>
      </c>
      <c r="C20" s="31" t="str">
        <f aca="false">IFERROR(IF(F19&lt;=0,"",F19),"")</f>
        <v/>
      </c>
      <c r="D20" s="32" t="str">
        <f aca="false">IFERROR(IF(C20="","",C20*($C$6/100/12)),"")</f>
        <v/>
      </c>
      <c r="E20" s="33" t="str">
        <f aca="false">IFERROR(IF(C20="","",$F$5),"")</f>
        <v/>
      </c>
      <c r="F20" s="34" t="str">
        <f aca="false">IFERROR(IF(C20="","",IF(C20+D20-E20&lt;0,0,C20+D20-E20)),"")</f>
        <v/>
      </c>
      <c r="G20" s="35"/>
    </row>
    <row r="21" customFormat="false" ht="15.75" hidden="false" customHeight="true" outlineLevel="0" collapsed="false">
      <c r="A21" s="5" t="n">
        <v>6</v>
      </c>
      <c r="B21" s="36" t="n">
        <f aca="false">IFERROR(DATE(YEAR(B20),MONTH(B20)+1,DAY(B20)),"")</f>
        <v>154</v>
      </c>
      <c r="C21" s="37" t="str">
        <f aca="false">IFERROR(IF(F20&lt;=0,"",F20),"")</f>
        <v/>
      </c>
      <c r="D21" s="38" t="str">
        <f aca="false">IFERROR(IF(C21="","",C21*($C$6/100/12)),"")</f>
        <v/>
      </c>
      <c r="E21" s="39" t="str">
        <f aca="false">IFERROR(IF(C21="","",$F$5),"")</f>
        <v/>
      </c>
      <c r="F21" s="40" t="str">
        <f aca="false">IFERROR(IF(C21="","",IF(C21+D21-E21&lt;0,0,C21+D21-E21)),"")</f>
        <v/>
      </c>
      <c r="G21" s="41"/>
    </row>
    <row r="22" customFormat="false" ht="15.75" hidden="false" customHeight="true" outlineLevel="0" collapsed="false">
      <c r="A22" s="29" t="n">
        <v>7</v>
      </c>
      <c r="B22" s="30" t="n">
        <f aca="false">IFERROR(DATE(YEAR(B21),MONTH(B21)+1,DAY(B21)),"")</f>
        <v>184</v>
      </c>
      <c r="C22" s="31" t="str">
        <f aca="false">IFERROR(IF(F21&lt;=0,"",F21),"")</f>
        <v/>
      </c>
      <c r="D22" s="32" t="str">
        <f aca="false">IFERROR(IF(C22="","",C22*($C$6/100/12)),"")</f>
        <v/>
      </c>
      <c r="E22" s="33" t="str">
        <f aca="false">IFERROR(IF(C22="","",$F$5),"")</f>
        <v/>
      </c>
      <c r="F22" s="34" t="str">
        <f aca="false">IFERROR(IF(C22="","",IF(C22+D22-E22&lt;0,0,C22+D22-E22)),"")</f>
        <v/>
      </c>
      <c r="G22" s="35"/>
    </row>
    <row r="23" customFormat="false" ht="15.75" hidden="false" customHeight="true" outlineLevel="0" collapsed="false">
      <c r="A23" s="5" t="n">
        <v>8</v>
      </c>
      <c r="B23" s="36" t="n">
        <f aca="false">IFERROR(DATE(YEAR(B22),MONTH(B22)+1,DAY(B22)),"")</f>
        <v>215</v>
      </c>
      <c r="C23" s="37" t="str">
        <f aca="false">IFERROR(IF(F22&lt;=0,"",F22),"")</f>
        <v/>
      </c>
      <c r="D23" s="38" t="str">
        <f aca="false">IFERROR(IF(C23="","",C23*($C$6/100/12)),"")</f>
        <v/>
      </c>
      <c r="E23" s="39" t="str">
        <f aca="false">IFERROR(IF(C23="","",$F$5),"")</f>
        <v/>
      </c>
      <c r="F23" s="40" t="str">
        <f aca="false">IFERROR(IF(C23="","",IF(C23+D23-E23&lt;0,0,C23+D23-E23)),"")</f>
        <v/>
      </c>
      <c r="G23" s="41"/>
    </row>
    <row r="24" customFormat="false" ht="15.75" hidden="false" customHeight="true" outlineLevel="0" collapsed="false">
      <c r="A24" s="29" t="n">
        <v>9</v>
      </c>
      <c r="B24" s="30" t="n">
        <f aca="false">IFERROR(DATE(YEAR(B23),MONTH(B23)+1,DAY(B23)),"")</f>
        <v>246</v>
      </c>
      <c r="C24" s="31" t="str">
        <f aca="false">IFERROR(IF(F23&lt;=0,"",F23),"")</f>
        <v/>
      </c>
      <c r="D24" s="32" t="str">
        <f aca="false">IFERROR(IF(C24="","",C24*($C$6/100/12)),"")</f>
        <v/>
      </c>
      <c r="E24" s="33" t="str">
        <f aca="false">IFERROR(IF(C24="","",$F$5),"")</f>
        <v/>
      </c>
      <c r="F24" s="34" t="str">
        <f aca="false">IFERROR(IF(C24="","",IF(C24+D24-E24&lt;0,0,C24+D24-E24)),"")</f>
        <v/>
      </c>
      <c r="G24" s="35"/>
    </row>
    <row r="25" customFormat="false" ht="15.75" hidden="false" customHeight="true" outlineLevel="0" collapsed="false">
      <c r="A25" s="5" t="n">
        <v>10</v>
      </c>
      <c r="B25" s="36" t="n">
        <f aca="false">IFERROR(DATE(YEAR(B24),MONTH(B24)+1,DAY(B24)),"")</f>
        <v>276</v>
      </c>
      <c r="C25" s="37" t="str">
        <f aca="false">IFERROR(IF(F24&lt;=0,"",F24),"")</f>
        <v/>
      </c>
      <c r="D25" s="38" t="str">
        <f aca="false">IFERROR(IF(C25="","",C25*($C$6/100/12)),"")</f>
        <v/>
      </c>
      <c r="E25" s="39" t="str">
        <f aca="false">IFERROR(IF(C25="","",$F$5),"")</f>
        <v/>
      </c>
      <c r="F25" s="40" t="str">
        <f aca="false">IFERROR(IF(C25="","",IF(C25+D25-E25&lt;0,0,C25+D25-E25)),"")</f>
        <v/>
      </c>
      <c r="G25" s="41"/>
    </row>
    <row r="26" customFormat="false" ht="15.75" hidden="false" customHeight="true" outlineLevel="0" collapsed="false">
      <c r="A26" s="29" t="n">
        <v>11</v>
      </c>
      <c r="B26" s="30" t="n">
        <f aca="false">IFERROR(DATE(YEAR(B25),MONTH(B25)+1,DAY(B25)),"")</f>
        <v>307</v>
      </c>
      <c r="C26" s="31" t="str">
        <f aca="false">IFERROR(IF(F25&lt;=0,"",F25),"")</f>
        <v/>
      </c>
      <c r="D26" s="32" t="str">
        <f aca="false">IFERROR(IF(C26="","",C26*($C$6/100/12)),"")</f>
        <v/>
      </c>
      <c r="E26" s="33" t="str">
        <f aca="false">IFERROR(IF(C26="","",$F$5),"")</f>
        <v/>
      </c>
      <c r="F26" s="34" t="str">
        <f aca="false">IFERROR(IF(C26="","",IF(C26+D26-E26&lt;0,0,C26+D26-E26)),"")</f>
        <v/>
      </c>
      <c r="G26" s="35"/>
    </row>
    <row r="27" customFormat="false" ht="15.75" hidden="false" customHeight="true" outlineLevel="0" collapsed="false">
      <c r="A27" s="5" t="n">
        <v>12</v>
      </c>
      <c r="B27" s="36" t="n">
        <f aca="false">IFERROR(DATE(YEAR(B26),MONTH(B26)+1,DAY(B26)),"")</f>
        <v>337</v>
      </c>
      <c r="C27" s="37" t="str">
        <f aca="false">IFERROR(IF(F26&lt;=0,"",F26),"")</f>
        <v/>
      </c>
      <c r="D27" s="38" t="str">
        <f aca="false">IFERROR(IF(C27="","",C27*($C$6/100/12)),"")</f>
        <v/>
      </c>
      <c r="E27" s="39" t="str">
        <f aca="false">IFERROR(IF(C27="","",$F$5),"")</f>
        <v/>
      </c>
      <c r="F27" s="40" t="str">
        <f aca="false">IFERROR(IF(C27="","",IF(C27+D27-E27&lt;0,0,C27+D27-E27)),"")</f>
        <v/>
      </c>
      <c r="G27" s="41"/>
    </row>
    <row r="28" customFormat="false" ht="15.75" hidden="false" customHeight="true" outlineLevel="0" collapsed="false">
      <c r="A28" s="29" t="n">
        <v>13</v>
      </c>
      <c r="B28" s="30" t="n">
        <f aca="false">IFERROR(DATE(YEAR(B27),MONTH(B27)+1,DAY(B27)),"")</f>
        <v>368</v>
      </c>
      <c r="C28" s="31" t="str">
        <f aca="false">IFERROR(IF(F27&lt;=0,"",F27),"")</f>
        <v/>
      </c>
      <c r="D28" s="32" t="str">
        <f aca="false">IFERROR(IF(C28="","",C28*($C$6/100/12)),"")</f>
        <v/>
      </c>
      <c r="E28" s="33" t="str">
        <f aca="false">IFERROR(IF(C28="","",$F$5),"")</f>
        <v/>
      </c>
      <c r="F28" s="34" t="str">
        <f aca="false">IFERROR(IF(C28="","",IF(C28+D28-E28&lt;0,0,C28+D28-E28)),"")</f>
        <v/>
      </c>
      <c r="G28" s="35"/>
    </row>
    <row r="29" customFormat="false" ht="15.75" hidden="false" customHeight="true" outlineLevel="0" collapsed="false">
      <c r="A29" s="5" t="n">
        <v>14</v>
      </c>
      <c r="B29" s="36" t="n">
        <f aca="false">IFERROR(DATE(YEAR(B28),MONTH(B28)+1,DAY(B28)),"")</f>
        <v>399</v>
      </c>
      <c r="C29" s="37" t="str">
        <f aca="false">IFERROR(IF(F28&lt;=0,"",F28),"")</f>
        <v/>
      </c>
      <c r="D29" s="38" t="str">
        <f aca="false">IFERROR(IF(C29="","",C29*($C$6/100/12)),"")</f>
        <v/>
      </c>
      <c r="E29" s="39" t="str">
        <f aca="false">IFERROR(IF(C29="","",$F$5),"")</f>
        <v/>
      </c>
      <c r="F29" s="40" t="str">
        <f aca="false">IFERROR(IF(C29="","",IF(C29+D29-E29&lt;0,0,C29+D29-E29)),"")</f>
        <v/>
      </c>
      <c r="G29" s="41"/>
    </row>
    <row r="30" customFormat="false" ht="15.75" hidden="false" customHeight="true" outlineLevel="0" collapsed="false">
      <c r="A30" s="29" t="n">
        <v>15</v>
      </c>
      <c r="B30" s="30" t="n">
        <f aca="false">IFERROR(DATE(YEAR(B29),MONTH(B29)+1,DAY(B29)),"")</f>
        <v>427</v>
      </c>
      <c r="C30" s="31" t="str">
        <f aca="false">IFERROR(IF(F29&lt;=0,"",F29),"")</f>
        <v/>
      </c>
      <c r="D30" s="32" t="str">
        <f aca="false">IFERROR(IF(C30="","",C30*($C$6/100/12)),"")</f>
        <v/>
      </c>
      <c r="E30" s="33" t="str">
        <f aca="false">IFERROR(IF(C30="","",$F$5),"")</f>
        <v/>
      </c>
      <c r="F30" s="34" t="str">
        <f aca="false">IFERROR(IF(C30="","",IF(C30+D30-E30&lt;0,0,C30+D30-E30)),"")</f>
        <v/>
      </c>
      <c r="G30" s="35"/>
    </row>
    <row r="31" customFormat="false" ht="15.75" hidden="false" customHeight="true" outlineLevel="0" collapsed="false">
      <c r="A31" s="5" t="n">
        <v>16</v>
      </c>
      <c r="B31" s="36" t="n">
        <f aca="false">IFERROR(DATE(YEAR(B30),MONTH(B30)+1,DAY(B30)),"")</f>
        <v>458</v>
      </c>
      <c r="C31" s="37" t="str">
        <f aca="false">IFERROR(IF(F30&lt;=0,"",F30),"")</f>
        <v/>
      </c>
      <c r="D31" s="38" t="str">
        <f aca="false">IFERROR(IF(C31="","",C31*($C$6/100/12)),"")</f>
        <v/>
      </c>
      <c r="E31" s="39" t="str">
        <f aca="false">IFERROR(IF(C31="","",$F$5),"")</f>
        <v/>
      </c>
      <c r="F31" s="40" t="str">
        <f aca="false">IFERROR(IF(C31="","",IF(C31+D31-E31&lt;0,0,C31+D31-E31)),"")</f>
        <v/>
      </c>
      <c r="G31" s="41"/>
    </row>
    <row r="32" customFormat="false" ht="15.75" hidden="false" customHeight="true" outlineLevel="0" collapsed="false">
      <c r="A32" s="29" t="n">
        <v>17</v>
      </c>
      <c r="B32" s="30" t="n">
        <f aca="false">IFERROR(DATE(YEAR(B31),MONTH(B31)+1,DAY(B31)),"")</f>
        <v>488</v>
      </c>
      <c r="C32" s="31" t="str">
        <f aca="false">IFERROR(IF(F31&lt;=0,"",F31),"")</f>
        <v/>
      </c>
      <c r="D32" s="32" t="str">
        <f aca="false">IFERROR(IF(C32="","",C32*($C$6/100/12)),"")</f>
        <v/>
      </c>
      <c r="E32" s="33" t="str">
        <f aca="false">IFERROR(IF(C32="","",$F$5),"")</f>
        <v/>
      </c>
      <c r="F32" s="34" t="str">
        <f aca="false">IFERROR(IF(C32="","",IF(C32+D32-E32&lt;0,0,C32+D32-E32)),"")</f>
        <v/>
      </c>
      <c r="G32" s="35"/>
    </row>
    <row r="33" customFormat="false" ht="15.75" hidden="false" customHeight="true" outlineLevel="0" collapsed="false">
      <c r="A33" s="5" t="n">
        <v>18</v>
      </c>
      <c r="B33" s="36" t="n">
        <f aca="false">IFERROR(DATE(YEAR(B32),MONTH(B32)+1,DAY(B32)),"")</f>
        <v>519</v>
      </c>
      <c r="C33" s="37" t="str">
        <f aca="false">IFERROR(IF(F32&lt;=0,"",F32),"")</f>
        <v/>
      </c>
      <c r="D33" s="38" t="str">
        <f aca="false">IFERROR(IF(C33="","",C33*($C$6/100/12)),"")</f>
        <v/>
      </c>
      <c r="E33" s="39" t="str">
        <f aca="false">IFERROR(IF(C33="","",$F$5),"")</f>
        <v/>
      </c>
      <c r="F33" s="40" t="str">
        <f aca="false">IFERROR(IF(C33="","",IF(C33+D33-E33&lt;0,0,C33+D33-E33)),"")</f>
        <v/>
      </c>
      <c r="G33" s="41"/>
    </row>
    <row r="34" customFormat="false" ht="15.75" hidden="false" customHeight="true" outlineLevel="0" collapsed="false">
      <c r="A34" s="29" t="n">
        <v>19</v>
      </c>
      <c r="B34" s="30" t="n">
        <f aca="false">IFERROR(DATE(YEAR(B33),MONTH(B33)+1,DAY(B33)),"")</f>
        <v>549</v>
      </c>
      <c r="C34" s="31" t="str">
        <f aca="false">IFERROR(IF(F33&lt;=0,"",F33),"")</f>
        <v/>
      </c>
      <c r="D34" s="32" t="str">
        <f aca="false">IFERROR(IF(C34="","",C34*($C$6/100/12)),"")</f>
        <v/>
      </c>
      <c r="E34" s="33" t="str">
        <f aca="false">IFERROR(IF(C34="","",$F$5),"")</f>
        <v/>
      </c>
      <c r="F34" s="34" t="str">
        <f aca="false">IFERROR(IF(C34="","",IF(C34+D34-E34&lt;0,0,C34+D34-E34)),"")</f>
        <v/>
      </c>
      <c r="G34" s="35"/>
    </row>
    <row r="35" customFormat="false" ht="15.75" hidden="false" customHeight="true" outlineLevel="0" collapsed="false">
      <c r="A35" s="5" t="n">
        <v>20</v>
      </c>
      <c r="B35" s="36" t="n">
        <f aca="false">IFERROR(DATE(YEAR(B34),MONTH(B34)+1,DAY(B34)),"")</f>
        <v>580</v>
      </c>
      <c r="C35" s="37" t="str">
        <f aca="false">IFERROR(IF(F34&lt;=0,"",F34),"")</f>
        <v/>
      </c>
      <c r="D35" s="38" t="str">
        <f aca="false">IFERROR(IF(C35="","",C35*($C$6/100/12)),"")</f>
        <v/>
      </c>
      <c r="E35" s="39" t="str">
        <f aca="false">IFERROR(IF(C35="","",$F$5),"")</f>
        <v/>
      </c>
      <c r="F35" s="40" t="str">
        <f aca="false">IFERROR(IF(C35="","",IF(C35+D35-E35&lt;0,0,C35+D35-E35)),"")</f>
        <v/>
      </c>
      <c r="G35" s="41"/>
    </row>
    <row r="36" customFormat="false" ht="15.75" hidden="false" customHeight="true" outlineLevel="0" collapsed="false">
      <c r="A36" s="29" t="n">
        <v>21</v>
      </c>
      <c r="B36" s="30" t="n">
        <f aca="false">IFERROR(DATE(YEAR(B35),MONTH(B35)+1,DAY(B35)),"")</f>
        <v>611</v>
      </c>
      <c r="C36" s="31" t="str">
        <f aca="false">IFERROR(IF(F35&lt;=0,"",F35),"")</f>
        <v/>
      </c>
      <c r="D36" s="32" t="str">
        <f aca="false">IFERROR(IF(C36="","",C36*($C$6/100/12)),"")</f>
        <v/>
      </c>
      <c r="E36" s="33" t="str">
        <f aca="false">IFERROR(IF(C36="","",$F$5),"")</f>
        <v/>
      </c>
      <c r="F36" s="34" t="str">
        <f aca="false">IFERROR(IF(C36="","",IF(C36+D36-E36&lt;0,0,C36+D36-E36)),"")</f>
        <v/>
      </c>
      <c r="G36" s="35"/>
    </row>
    <row r="37" customFormat="false" ht="15.75" hidden="false" customHeight="true" outlineLevel="0" collapsed="false">
      <c r="A37" s="5" t="n">
        <v>22</v>
      </c>
      <c r="B37" s="36" t="n">
        <f aca="false">IFERROR(DATE(YEAR(B36),MONTH(B36)+1,DAY(B36)),"")</f>
        <v>641</v>
      </c>
      <c r="C37" s="37" t="str">
        <f aca="false">IFERROR(IF(F36&lt;=0,"",F36),"")</f>
        <v/>
      </c>
      <c r="D37" s="38" t="str">
        <f aca="false">IFERROR(IF(C37="","",C37*($C$6/100/12)),"")</f>
        <v/>
      </c>
      <c r="E37" s="39" t="str">
        <f aca="false">IFERROR(IF(C37="","",$F$5),"")</f>
        <v/>
      </c>
      <c r="F37" s="40" t="str">
        <f aca="false">IFERROR(IF(C37="","",IF(C37+D37-E37&lt;0,0,C37+D37-E37)),"")</f>
        <v/>
      </c>
      <c r="G37" s="41"/>
    </row>
    <row r="38" customFormat="false" ht="15.75" hidden="false" customHeight="true" outlineLevel="0" collapsed="false">
      <c r="A38" s="29" t="n">
        <v>23</v>
      </c>
      <c r="B38" s="30" t="n">
        <f aca="false">IFERROR(DATE(YEAR(B37),MONTH(B37)+1,DAY(B37)),"")</f>
        <v>672</v>
      </c>
      <c r="C38" s="31" t="str">
        <f aca="false">IFERROR(IF(F37&lt;=0,"",F37),"")</f>
        <v/>
      </c>
      <c r="D38" s="32" t="str">
        <f aca="false">IFERROR(IF(C38="","",C38*($C$6/100/12)),"")</f>
        <v/>
      </c>
      <c r="E38" s="33" t="str">
        <f aca="false">IFERROR(IF(C38="","",$F$5),"")</f>
        <v/>
      </c>
      <c r="F38" s="34" t="str">
        <f aca="false">IFERROR(IF(C38="","",IF(C38+D38-E38&lt;0,0,C38+D38-E38)),"")</f>
        <v/>
      </c>
      <c r="G38" s="35"/>
    </row>
    <row r="39" customFormat="false" ht="15.75" hidden="false" customHeight="true" outlineLevel="0" collapsed="false">
      <c r="A39" s="5" t="n">
        <v>24</v>
      </c>
      <c r="B39" s="36" t="n">
        <f aca="false">IFERROR(DATE(YEAR(B38),MONTH(B38)+1,DAY(B38)),"")</f>
        <v>702</v>
      </c>
      <c r="C39" s="37" t="str">
        <f aca="false">IFERROR(IF(F38&lt;=0,"",F38),"")</f>
        <v/>
      </c>
      <c r="D39" s="38" t="str">
        <f aca="false">IFERROR(IF(C39="","",C39*($C$6/100/12)),"")</f>
        <v/>
      </c>
      <c r="E39" s="39" t="str">
        <f aca="false">IFERROR(IF(C39="","",$F$5),"")</f>
        <v/>
      </c>
      <c r="F39" s="40" t="str">
        <f aca="false">IFERROR(IF(C39="","",IF(C39+D39-E39&lt;0,0,C39+D39-E39)),"")</f>
        <v/>
      </c>
      <c r="G39" s="41"/>
    </row>
    <row r="40" customFormat="false" ht="15.75" hidden="false" customHeight="true" outlineLevel="0" collapsed="false">
      <c r="A40" s="29" t="n">
        <v>25</v>
      </c>
      <c r="B40" s="30" t="n">
        <f aca="false">IFERROR(DATE(YEAR(B39),MONTH(B39)+1,DAY(B39)),"")</f>
        <v>733</v>
      </c>
      <c r="C40" s="31" t="str">
        <f aca="false">IFERROR(IF(F39&lt;=0,"",F39),"")</f>
        <v/>
      </c>
      <c r="D40" s="32" t="str">
        <f aca="false">IFERROR(IF(C40="","",C40*($C$6/100/12)),"")</f>
        <v/>
      </c>
      <c r="E40" s="33" t="str">
        <f aca="false">IFERROR(IF(C40="","",$F$5),"")</f>
        <v/>
      </c>
      <c r="F40" s="34" t="str">
        <f aca="false">IFERROR(IF(C40="","",IF(C40+D40-E40&lt;0,0,C40+D40-E40)),"")</f>
        <v/>
      </c>
      <c r="G40" s="35"/>
    </row>
    <row r="41" customFormat="false" ht="15.75" hidden="false" customHeight="true" outlineLevel="0" collapsed="false">
      <c r="A41" s="5" t="n">
        <v>26</v>
      </c>
      <c r="B41" s="36" t="n">
        <f aca="false">IFERROR(DATE(YEAR(B40),MONTH(B40)+1,DAY(B40)),"")</f>
        <v>764</v>
      </c>
      <c r="C41" s="37" t="str">
        <f aca="false">IFERROR(IF(F40&lt;=0,"",F40),"")</f>
        <v/>
      </c>
      <c r="D41" s="38" t="str">
        <f aca="false">IFERROR(IF(C41="","",C41*($C$6/100/12)),"")</f>
        <v/>
      </c>
      <c r="E41" s="39" t="str">
        <f aca="false">IFERROR(IF(C41="","",$F$5),"")</f>
        <v/>
      </c>
      <c r="F41" s="40" t="str">
        <f aca="false">IFERROR(IF(C41="","",IF(C41+D41-E41&lt;0,0,C41+D41-E41)),"")</f>
        <v/>
      </c>
      <c r="G41" s="41"/>
    </row>
    <row r="42" customFormat="false" ht="15.75" hidden="false" customHeight="true" outlineLevel="0" collapsed="false">
      <c r="A42" s="29" t="n">
        <v>27</v>
      </c>
      <c r="B42" s="30" t="n">
        <f aca="false">IFERROR(DATE(YEAR(B41),MONTH(B41)+1,DAY(B41)),"")</f>
        <v>792</v>
      </c>
      <c r="C42" s="31" t="str">
        <f aca="false">IFERROR(IF(F41&lt;=0,"",F41),"")</f>
        <v/>
      </c>
      <c r="D42" s="32" t="str">
        <f aca="false">IFERROR(IF(C42="","",C42*($C$6/100/12)),"")</f>
        <v/>
      </c>
      <c r="E42" s="33" t="str">
        <f aca="false">IFERROR(IF(C42="","",$F$5),"")</f>
        <v/>
      </c>
      <c r="F42" s="34" t="str">
        <f aca="false">IFERROR(IF(C42="","",IF(C42+D42-E42&lt;0,0,C42+D42-E42)),"")</f>
        <v/>
      </c>
      <c r="G42" s="35"/>
    </row>
    <row r="43" customFormat="false" ht="15.75" hidden="false" customHeight="true" outlineLevel="0" collapsed="false">
      <c r="A43" s="5" t="n">
        <v>28</v>
      </c>
      <c r="B43" s="36" t="n">
        <f aca="false">IFERROR(DATE(YEAR(B42),MONTH(B42)+1,DAY(B42)),"")</f>
        <v>823</v>
      </c>
      <c r="C43" s="37" t="str">
        <f aca="false">IFERROR(IF(F42&lt;=0,"",F42),"")</f>
        <v/>
      </c>
      <c r="D43" s="38" t="str">
        <f aca="false">IFERROR(IF(C43="","",C43*($C$6/100/12)),"")</f>
        <v/>
      </c>
      <c r="E43" s="39" t="str">
        <f aca="false">IFERROR(IF(C43="","",$F$5),"")</f>
        <v/>
      </c>
      <c r="F43" s="40" t="str">
        <f aca="false">IFERROR(IF(C43="","",IF(C43+D43-E43&lt;0,0,C43+D43-E43)),"")</f>
        <v/>
      </c>
      <c r="G43" s="41"/>
    </row>
    <row r="44" customFormat="false" ht="15.75" hidden="false" customHeight="true" outlineLevel="0" collapsed="false">
      <c r="A44" s="29" t="n">
        <v>29</v>
      </c>
      <c r="B44" s="30" t="n">
        <f aca="false">IFERROR(DATE(YEAR(B43),MONTH(B43)+1,DAY(B43)),"")</f>
        <v>853</v>
      </c>
      <c r="C44" s="31" t="str">
        <f aca="false">IFERROR(IF(F43&lt;=0,"",F43),"")</f>
        <v/>
      </c>
      <c r="D44" s="32" t="str">
        <f aca="false">IFERROR(IF(C44="","",C44*($C$6/100/12)),"")</f>
        <v/>
      </c>
      <c r="E44" s="33" t="str">
        <f aca="false">IFERROR(IF(C44="","",$F$5),"")</f>
        <v/>
      </c>
      <c r="F44" s="34" t="str">
        <f aca="false">IFERROR(IF(C44="","",IF(C44+D44-E44&lt;0,0,C44+D44-E44)),"")</f>
        <v/>
      </c>
      <c r="G44" s="35"/>
    </row>
    <row r="45" customFormat="false" ht="15.75" hidden="false" customHeight="true" outlineLevel="0" collapsed="false">
      <c r="A45" s="5" t="n">
        <v>30</v>
      </c>
      <c r="B45" s="36" t="n">
        <f aca="false">IFERROR(DATE(YEAR(B44),MONTH(B44)+1,DAY(B44)),"")</f>
        <v>884</v>
      </c>
      <c r="C45" s="37" t="str">
        <f aca="false">IFERROR(IF(F44&lt;=0,"",F44),"")</f>
        <v/>
      </c>
      <c r="D45" s="38" t="str">
        <f aca="false">IFERROR(IF(C45="","",C45*($C$6/100/12)),"")</f>
        <v/>
      </c>
      <c r="E45" s="39" t="str">
        <f aca="false">IFERROR(IF(C45="","",$F$5),"")</f>
        <v/>
      </c>
      <c r="F45" s="40" t="str">
        <f aca="false">IFERROR(IF(C45="","",IF(C45+D45-E45&lt;0,0,C45+D45-E45)),"")</f>
        <v/>
      </c>
      <c r="G45" s="41"/>
    </row>
    <row r="46" customFormat="false" ht="15.75" hidden="false" customHeight="true" outlineLevel="0" collapsed="false">
      <c r="A46" s="29" t="n">
        <v>31</v>
      </c>
      <c r="B46" s="30" t="n">
        <f aca="false">IFERROR(DATE(YEAR(B45),MONTH(B45)+1,DAY(B45)),"")</f>
        <v>914</v>
      </c>
      <c r="C46" s="31" t="str">
        <f aca="false">IFERROR(IF(F45&lt;=0,"",F45),"")</f>
        <v/>
      </c>
      <c r="D46" s="32" t="str">
        <f aca="false">IFERROR(IF(C46="","",C46*($C$6/100/12)),"")</f>
        <v/>
      </c>
      <c r="E46" s="33" t="str">
        <f aca="false">IFERROR(IF(C46="","",$F$5),"")</f>
        <v/>
      </c>
      <c r="F46" s="34" t="str">
        <f aca="false">IFERROR(IF(C46="","",IF(C46+D46-E46&lt;0,0,C46+D46-E46)),"")</f>
        <v/>
      </c>
      <c r="G46" s="35"/>
    </row>
    <row r="47" customFormat="false" ht="15.75" hidden="false" customHeight="true" outlineLevel="0" collapsed="false">
      <c r="A47" s="5" t="n">
        <v>32</v>
      </c>
      <c r="B47" s="36" t="n">
        <f aca="false">IFERROR(DATE(YEAR(B46),MONTH(B46)+1,DAY(B46)),"")</f>
        <v>945</v>
      </c>
      <c r="C47" s="37" t="str">
        <f aca="false">IFERROR(IF(F46&lt;=0,"",F46),"")</f>
        <v/>
      </c>
      <c r="D47" s="38" t="str">
        <f aca="false">IFERROR(IF(C47="","",C47*($C$6/100/12)),"")</f>
        <v/>
      </c>
      <c r="E47" s="39" t="str">
        <f aca="false">IFERROR(IF(C47="","",$F$5),"")</f>
        <v/>
      </c>
      <c r="F47" s="40" t="str">
        <f aca="false">IFERROR(IF(C47="","",IF(C47+D47-E47&lt;0,0,C47+D47-E47)),"")</f>
        <v/>
      </c>
      <c r="G47" s="41"/>
    </row>
    <row r="48" customFormat="false" ht="15.75" hidden="false" customHeight="true" outlineLevel="0" collapsed="false">
      <c r="A48" s="29" t="n">
        <v>33</v>
      </c>
      <c r="B48" s="30" t="n">
        <f aca="false">IFERROR(DATE(YEAR(B47),MONTH(B47)+1,DAY(B47)),"")</f>
        <v>976</v>
      </c>
      <c r="C48" s="31" t="str">
        <f aca="false">IFERROR(IF(F47&lt;=0,"",F47),"")</f>
        <v/>
      </c>
      <c r="D48" s="32" t="str">
        <f aca="false">IFERROR(IF(C48="","",C48*($C$6/100/12)),"")</f>
        <v/>
      </c>
      <c r="E48" s="33" t="str">
        <f aca="false">IFERROR(IF(C48="","",$F$5),"")</f>
        <v/>
      </c>
      <c r="F48" s="34" t="str">
        <f aca="false">IFERROR(IF(C48="","",IF(C48+D48-E48&lt;0,0,C48+D48-E48)),"")</f>
        <v/>
      </c>
      <c r="G48" s="35"/>
    </row>
    <row r="49" customFormat="false" ht="15.75" hidden="false" customHeight="true" outlineLevel="0" collapsed="false">
      <c r="A49" s="5" t="n">
        <v>34</v>
      </c>
      <c r="B49" s="36" t="n">
        <f aca="false">IFERROR(DATE(YEAR(B48),MONTH(B48)+1,DAY(B48)),"")</f>
        <v>1006</v>
      </c>
      <c r="C49" s="37" t="str">
        <f aca="false">IFERROR(IF(F48&lt;=0,"",F48),"")</f>
        <v/>
      </c>
      <c r="D49" s="38" t="str">
        <f aca="false">IFERROR(IF(C49="","",C49*($C$6/100/12)),"")</f>
        <v/>
      </c>
      <c r="E49" s="39" t="str">
        <f aca="false">IFERROR(IF(C49="","",$F$5),"")</f>
        <v/>
      </c>
      <c r="F49" s="40" t="str">
        <f aca="false">IFERROR(IF(C49="","",IF(C49+D49-E49&lt;0,0,C49+D49-E49)),"")</f>
        <v/>
      </c>
      <c r="G49" s="41"/>
    </row>
    <row r="50" customFormat="false" ht="15.75" hidden="false" customHeight="true" outlineLevel="0" collapsed="false">
      <c r="A50" s="29" t="n">
        <v>35</v>
      </c>
      <c r="B50" s="30" t="n">
        <f aca="false">IFERROR(DATE(YEAR(B49),MONTH(B49)+1,DAY(B49)),"")</f>
        <v>1037</v>
      </c>
      <c r="C50" s="31" t="str">
        <f aca="false">IFERROR(IF(F49&lt;=0,"",F49),"")</f>
        <v/>
      </c>
      <c r="D50" s="32" t="str">
        <f aca="false">IFERROR(IF(C50="","",C50*($C$6/100/12)),"")</f>
        <v/>
      </c>
      <c r="E50" s="33" t="str">
        <f aca="false">IFERROR(IF(C50="","",$F$5),"")</f>
        <v/>
      </c>
      <c r="F50" s="34" t="str">
        <f aca="false">IFERROR(IF(C50="","",IF(C50+D50-E50&lt;0,0,C50+D50-E50)),"")</f>
        <v/>
      </c>
      <c r="G50" s="35"/>
    </row>
    <row r="51" customFormat="false" ht="15.75" hidden="false" customHeight="true" outlineLevel="0" collapsed="false">
      <c r="A51" s="5" t="n">
        <v>36</v>
      </c>
      <c r="B51" s="36" t="n">
        <f aca="false">IFERROR(DATE(YEAR(B50),MONTH(B50)+1,DAY(B50)),"")</f>
        <v>1067</v>
      </c>
      <c r="C51" s="37" t="str">
        <f aca="false">IFERROR(IF(F50&lt;=0,"",F50),"")</f>
        <v/>
      </c>
      <c r="D51" s="38" t="str">
        <f aca="false">IFERROR(IF(C51="","",C51*($C$6/100/12)),"")</f>
        <v/>
      </c>
      <c r="E51" s="39" t="str">
        <f aca="false">IFERROR(IF(C51="","",$F$5),"")</f>
        <v/>
      </c>
      <c r="F51" s="40" t="str">
        <f aca="false">IFERROR(IF(C51="","",IF(C51+D51-E51&lt;0,0,C51+D51-E51)),"")</f>
        <v/>
      </c>
      <c r="G51" s="41"/>
    </row>
    <row r="52" customFormat="false" ht="15.75" hidden="false" customHeight="true" outlineLevel="0" collapsed="false">
      <c r="A52" s="29" t="n">
        <v>37</v>
      </c>
      <c r="B52" s="30" t="n">
        <f aca="false">IFERROR(DATE(YEAR(B51),MONTH(B51)+1,DAY(B51)),"")</f>
        <v>1098</v>
      </c>
      <c r="C52" s="31" t="str">
        <f aca="false">IFERROR(IF(F51&lt;=0,"",F51),"")</f>
        <v/>
      </c>
      <c r="D52" s="32" t="str">
        <f aca="false">IFERROR(IF(C52="","",C52*($C$6/100/12)),"")</f>
        <v/>
      </c>
      <c r="E52" s="33" t="str">
        <f aca="false">IFERROR(IF(C52="","",$F$5),"")</f>
        <v/>
      </c>
      <c r="F52" s="34" t="str">
        <f aca="false">IFERROR(IF(C52="","",IF(C52+D52-E52&lt;0,0,C52+D52-E52)),"")</f>
        <v/>
      </c>
      <c r="G52" s="35"/>
    </row>
    <row r="53" customFormat="false" ht="15.75" hidden="false" customHeight="true" outlineLevel="0" collapsed="false">
      <c r="A53" s="5" t="n">
        <v>38</v>
      </c>
      <c r="B53" s="36" t="n">
        <f aca="false">IFERROR(DATE(YEAR(B52),MONTH(B52)+1,DAY(B52)),"")</f>
        <v>1129</v>
      </c>
      <c r="C53" s="37" t="str">
        <f aca="false">IFERROR(IF(F52&lt;=0,"",F52),"")</f>
        <v/>
      </c>
      <c r="D53" s="38" t="str">
        <f aca="false">IFERROR(IF(C53="","",C53*($C$6/100/12)),"")</f>
        <v/>
      </c>
      <c r="E53" s="39" t="str">
        <f aca="false">IFERROR(IF(C53="","",$F$5),"")</f>
        <v/>
      </c>
      <c r="F53" s="40" t="str">
        <f aca="false">IFERROR(IF(C53="","",IF(C53+D53-E53&lt;0,0,C53+D53-E53)),"")</f>
        <v/>
      </c>
      <c r="G53" s="41"/>
    </row>
    <row r="54" customFormat="false" ht="15.75" hidden="false" customHeight="true" outlineLevel="0" collapsed="false">
      <c r="A54" s="29" t="n">
        <v>39</v>
      </c>
      <c r="B54" s="30" t="n">
        <f aca="false">IFERROR(DATE(YEAR(B53),MONTH(B53)+1,DAY(B53)),"")</f>
        <v>1157</v>
      </c>
      <c r="C54" s="31" t="str">
        <f aca="false">IFERROR(IF(F53&lt;=0,"",F53),"")</f>
        <v/>
      </c>
      <c r="D54" s="32" t="str">
        <f aca="false">IFERROR(IF(C54="","",C54*($C$6/100/12)),"")</f>
        <v/>
      </c>
      <c r="E54" s="33" t="str">
        <f aca="false">IFERROR(IF(C54="","",$F$5),"")</f>
        <v/>
      </c>
      <c r="F54" s="34" t="str">
        <f aca="false">IFERROR(IF(C54="","",IF(C54+D54-E54&lt;0,0,C54+D54-E54)),"")</f>
        <v/>
      </c>
      <c r="G54" s="35"/>
    </row>
    <row r="55" customFormat="false" ht="15.75" hidden="false" customHeight="true" outlineLevel="0" collapsed="false">
      <c r="A55" s="5" t="n">
        <v>40</v>
      </c>
      <c r="B55" s="36" t="n">
        <f aca="false">IFERROR(DATE(YEAR(B54),MONTH(B54)+1,DAY(B54)),"")</f>
        <v>1188</v>
      </c>
      <c r="C55" s="37" t="str">
        <f aca="false">IFERROR(IF(F54&lt;=0,"",F54),"")</f>
        <v/>
      </c>
      <c r="D55" s="38" t="str">
        <f aca="false">IFERROR(IF(C55="","",C55*($C$6/100/12)),"")</f>
        <v/>
      </c>
      <c r="E55" s="39" t="str">
        <f aca="false">IFERROR(IF(C55="","",$F$5),"")</f>
        <v/>
      </c>
      <c r="F55" s="40" t="str">
        <f aca="false">IFERROR(IF(C55="","",IF(C55+D55-E55&lt;0,0,C55+D55-E55)),"")</f>
        <v/>
      </c>
      <c r="G55" s="41"/>
    </row>
    <row r="56" customFormat="false" ht="15.75" hidden="false" customHeight="true" outlineLevel="0" collapsed="false">
      <c r="A56" s="29" t="n">
        <v>41</v>
      </c>
      <c r="B56" s="30" t="n">
        <f aca="false">IFERROR(DATE(YEAR(B55),MONTH(B55)+1,DAY(B55)),"")</f>
        <v>1218</v>
      </c>
      <c r="C56" s="31" t="str">
        <f aca="false">IFERROR(IF(F55&lt;=0,"",F55),"")</f>
        <v/>
      </c>
      <c r="D56" s="32" t="str">
        <f aca="false">IFERROR(IF(C56="","",C56*($C$6/100/12)),"")</f>
        <v/>
      </c>
      <c r="E56" s="33" t="str">
        <f aca="false">IFERROR(IF(C56="","",$F$5),"")</f>
        <v/>
      </c>
      <c r="F56" s="34" t="str">
        <f aca="false">IFERROR(IF(C56="","",IF(C56+D56-E56&lt;0,0,C56+D56-E56)),"")</f>
        <v/>
      </c>
      <c r="G56" s="35"/>
    </row>
    <row r="57" customFormat="false" ht="15.75" hidden="false" customHeight="true" outlineLevel="0" collapsed="false">
      <c r="A57" s="5" t="n">
        <v>42</v>
      </c>
      <c r="B57" s="36" t="n">
        <f aca="false">IFERROR(DATE(YEAR(B56),MONTH(B56)+1,DAY(B56)),"")</f>
        <v>1249</v>
      </c>
      <c r="C57" s="37" t="str">
        <f aca="false">IFERROR(IF(F56&lt;=0,"",F56),"")</f>
        <v/>
      </c>
      <c r="D57" s="38" t="str">
        <f aca="false">IFERROR(IF(C57="","",C57*($C$6/100/12)),"")</f>
        <v/>
      </c>
      <c r="E57" s="39" t="str">
        <f aca="false">IFERROR(IF(C57="","",$F$5),"")</f>
        <v/>
      </c>
      <c r="F57" s="40" t="str">
        <f aca="false">IFERROR(IF(C57="","",IF(C57+D57-E57&lt;0,0,C57+D57-E57)),"")</f>
        <v/>
      </c>
      <c r="G57" s="41"/>
    </row>
    <row r="58" customFormat="false" ht="15.75" hidden="false" customHeight="true" outlineLevel="0" collapsed="false">
      <c r="A58" s="29" t="n">
        <v>43</v>
      </c>
      <c r="B58" s="30" t="n">
        <f aca="false">IFERROR(DATE(YEAR(B57),MONTH(B57)+1,DAY(B57)),"")</f>
        <v>1279</v>
      </c>
      <c r="C58" s="31" t="str">
        <f aca="false">IFERROR(IF(F57&lt;=0,"",F57),"")</f>
        <v/>
      </c>
      <c r="D58" s="32" t="str">
        <f aca="false">IFERROR(IF(C58="","",C58*($C$6/100/12)),"")</f>
        <v/>
      </c>
      <c r="E58" s="33" t="str">
        <f aca="false">IFERROR(IF(C58="","",$F$5),"")</f>
        <v/>
      </c>
      <c r="F58" s="34" t="str">
        <f aca="false">IFERROR(IF(C58="","",IF(C58+D58-E58&lt;0,0,C58+D58-E58)),"")</f>
        <v/>
      </c>
      <c r="G58" s="35"/>
    </row>
    <row r="59" customFormat="false" ht="15.75" hidden="false" customHeight="true" outlineLevel="0" collapsed="false">
      <c r="A59" s="5" t="n">
        <v>44</v>
      </c>
      <c r="B59" s="36" t="n">
        <f aca="false">IFERROR(DATE(YEAR(B58),MONTH(B58)+1,DAY(B58)),"")</f>
        <v>1310</v>
      </c>
      <c r="C59" s="37" t="str">
        <f aca="false">IFERROR(IF(F58&lt;=0,"",F58),"")</f>
        <v/>
      </c>
      <c r="D59" s="38" t="str">
        <f aca="false">IFERROR(IF(C59="","",C59*($C$6/100/12)),"")</f>
        <v/>
      </c>
      <c r="E59" s="39" t="str">
        <f aca="false">IFERROR(IF(C59="","",$F$5),"")</f>
        <v/>
      </c>
      <c r="F59" s="40" t="str">
        <f aca="false">IFERROR(IF(C59="","",IF(C59+D59-E59&lt;0,0,C59+D59-E59)),"")</f>
        <v/>
      </c>
      <c r="G59" s="41"/>
    </row>
    <row r="60" customFormat="false" ht="15.75" hidden="false" customHeight="true" outlineLevel="0" collapsed="false">
      <c r="A60" s="29" t="n">
        <v>45</v>
      </c>
      <c r="B60" s="30" t="n">
        <f aca="false">IFERROR(DATE(YEAR(B59),MONTH(B59)+1,DAY(B59)),"")</f>
        <v>1341</v>
      </c>
      <c r="C60" s="31" t="str">
        <f aca="false">IFERROR(IF(F59&lt;=0,"",F59),"")</f>
        <v/>
      </c>
      <c r="D60" s="32" t="str">
        <f aca="false">IFERROR(IF(C60="","",C60*($C$6/100/12)),"")</f>
        <v/>
      </c>
      <c r="E60" s="33" t="str">
        <f aca="false">IFERROR(IF(C60="","",$F$5),"")</f>
        <v/>
      </c>
      <c r="F60" s="34" t="str">
        <f aca="false">IFERROR(IF(C60="","",IF(C60+D60-E60&lt;0,0,C60+D60-E60)),"")</f>
        <v/>
      </c>
      <c r="G60" s="35"/>
    </row>
    <row r="61" customFormat="false" ht="15.75" hidden="false" customHeight="true" outlineLevel="0" collapsed="false">
      <c r="A61" s="5" t="n">
        <v>46</v>
      </c>
      <c r="B61" s="36" t="n">
        <f aca="false">IFERROR(DATE(YEAR(B60),MONTH(B60)+1,DAY(B60)),"")</f>
        <v>1371</v>
      </c>
      <c r="C61" s="37" t="str">
        <f aca="false">IFERROR(IF(F60&lt;=0,"",F60),"")</f>
        <v/>
      </c>
      <c r="D61" s="38" t="str">
        <f aca="false">IFERROR(IF(C61="","",C61*($C$6/100/12)),"")</f>
        <v/>
      </c>
      <c r="E61" s="39" t="str">
        <f aca="false">IFERROR(IF(C61="","",$F$5),"")</f>
        <v/>
      </c>
      <c r="F61" s="40" t="str">
        <f aca="false">IFERROR(IF(C61="","",IF(C61+D61-E61&lt;0,0,C61+D61-E61)),"")</f>
        <v/>
      </c>
      <c r="G61" s="41"/>
    </row>
    <row r="62" customFormat="false" ht="15.75" hidden="false" customHeight="true" outlineLevel="0" collapsed="false">
      <c r="A62" s="29" t="n">
        <v>47</v>
      </c>
      <c r="B62" s="30" t="n">
        <f aca="false">IFERROR(DATE(YEAR(B61),MONTH(B61)+1,DAY(B61)),"")</f>
        <v>1402</v>
      </c>
      <c r="C62" s="31" t="str">
        <f aca="false">IFERROR(IF(F61&lt;=0,"",F61),"")</f>
        <v/>
      </c>
      <c r="D62" s="32" t="str">
        <f aca="false">IFERROR(IF(C62="","",C62*($C$6/100/12)),"")</f>
        <v/>
      </c>
      <c r="E62" s="33" t="str">
        <f aca="false">IFERROR(IF(C62="","",$F$5),"")</f>
        <v/>
      </c>
      <c r="F62" s="34" t="str">
        <f aca="false">IFERROR(IF(C62="","",IF(C62+D62-E62&lt;0,0,C62+D62-E62)),"")</f>
        <v/>
      </c>
      <c r="G62" s="35"/>
    </row>
    <row r="63" customFormat="false" ht="15.75" hidden="false" customHeight="true" outlineLevel="0" collapsed="false">
      <c r="A63" s="5" t="n">
        <v>48</v>
      </c>
      <c r="B63" s="36" t="n">
        <f aca="false">IFERROR(DATE(YEAR(B62),MONTH(B62)+1,DAY(B62)),"")</f>
        <v>1432</v>
      </c>
      <c r="C63" s="37" t="str">
        <f aca="false">IFERROR(IF(F62&lt;=0,"",F62),"")</f>
        <v/>
      </c>
      <c r="D63" s="38" t="str">
        <f aca="false">IFERROR(IF(C63="","",C63*($C$6/100/12)),"")</f>
        <v/>
      </c>
      <c r="E63" s="39" t="str">
        <f aca="false">IFERROR(IF(C63="","",$F$5),"")</f>
        <v/>
      </c>
      <c r="F63" s="40" t="str">
        <f aca="false">IFERROR(IF(C63="","",IF(C63+D63-E63&lt;0,0,C63+D63-E63)),"")</f>
        <v/>
      </c>
      <c r="G63" s="41"/>
    </row>
    <row r="64" customFormat="false" ht="15.75" hidden="false" customHeight="true" outlineLevel="0" collapsed="false">
      <c r="A64" s="29" t="n">
        <v>49</v>
      </c>
      <c r="B64" s="30" t="n">
        <f aca="false">IFERROR(DATE(YEAR(B63),MONTH(B63)+1,DAY(B63)),"")</f>
        <v>1463</v>
      </c>
      <c r="C64" s="31" t="str">
        <f aca="false">IFERROR(IF(F63&lt;=0,"",F63),"")</f>
        <v/>
      </c>
      <c r="D64" s="32" t="str">
        <f aca="false">IFERROR(IF(C64="","",C64*($C$6/100/12)),"")</f>
        <v/>
      </c>
      <c r="E64" s="33" t="str">
        <f aca="false">IFERROR(IF(C64="","",$F$5),"")</f>
        <v/>
      </c>
      <c r="F64" s="34" t="str">
        <f aca="false">IFERROR(IF(C64="","",IF(C64+D64-E64&lt;0,0,C64+D64-E64)),"")</f>
        <v/>
      </c>
      <c r="G64" s="35"/>
    </row>
    <row r="65" customFormat="false" ht="15.75" hidden="false" customHeight="true" outlineLevel="0" collapsed="false">
      <c r="A65" s="5" t="n">
        <v>50</v>
      </c>
      <c r="B65" s="36" t="n">
        <f aca="false">IFERROR(DATE(YEAR(B64),MONTH(B64)+1,DAY(B64)),"")</f>
        <v>1494</v>
      </c>
      <c r="C65" s="37" t="str">
        <f aca="false">IFERROR(IF(F64&lt;=0,"",F64),"")</f>
        <v/>
      </c>
      <c r="D65" s="38" t="str">
        <f aca="false">IFERROR(IF(C65="","",C65*($C$6/100/12)),"")</f>
        <v/>
      </c>
      <c r="E65" s="39" t="str">
        <f aca="false">IFERROR(IF(C65="","",$F$5),"")</f>
        <v/>
      </c>
      <c r="F65" s="40" t="str">
        <f aca="false">IFERROR(IF(C65="","",IF(C65+D65-E65&lt;0,0,C65+D65-E65)),"")</f>
        <v/>
      </c>
      <c r="G65" s="41"/>
    </row>
    <row r="66" customFormat="false" ht="15.75" hidden="false" customHeight="true" outlineLevel="0" collapsed="false">
      <c r="A66" s="29" t="n">
        <v>51</v>
      </c>
      <c r="B66" s="30" t="n">
        <f aca="false">IFERROR(DATE(YEAR(B65),MONTH(B65)+1,DAY(B65)),"")</f>
        <v>1523</v>
      </c>
      <c r="C66" s="31" t="str">
        <f aca="false">IFERROR(IF(F65&lt;=0,"",F65),"")</f>
        <v/>
      </c>
      <c r="D66" s="32" t="str">
        <f aca="false">IFERROR(IF(C66="","",C66*($C$6/100/12)),"")</f>
        <v/>
      </c>
      <c r="E66" s="33" t="str">
        <f aca="false">IFERROR(IF(C66="","",$F$5),"")</f>
        <v/>
      </c>
      <c r="F66" s="34" t="str">
        <f aca="false">IFERROR(IF(C66="","",IF(C66+D66-E66&lt;0,0,C66+D66-E66)),"")</f>
        <v/>
      </c>
      <c r="G66" s="35"/>
    </row>
    <row r="67" customFormat="false" ht="15.75" hidden="false" customHeight="true" outlineLevel="0" collapsed="false">
      <c r="A67" s="5" t="n">
        <v>52</v>
      </c>
      <c r="B67" s="36" t="n">
        <f aca="false">IFERROR(DATE(YEAR(B66),MONTH(B66)+1,DAY(B66)),"")</f>
        <v>1554</v>
      </c>
      <c r="C67" s="37" t="str">
        <f aca="false">IFERROR(IF(F66&lt;=0,"",F66),"")</f>
        <v/>
      </c>
      <c r="D67" s="38" t="str">
        <f aca="false">IFERROR(IF(C67="","",C67*($C$6/100/12)),"")</f>
        <v/>
      </c>
      <c r="E67" s="39" t="str">
        <f aca="false">IFERROR(IF(C67="","",$F$5),"")</f>
        <v/>
      </c>
      <c r="F67" s="40" t="str">
        <f aca="false">IFERROR(IF(C67="","",IF(C67+D67-E67&lt;0,0,C67+D67-E67)),"")</f>
        <v/>
      </c>
      <c r="G67" s="41"/>
    </row>
    <row r="68" customFormat="false" ht="15.75" hidden="false" customHeight="true" outlineLevel="0" collapsed="false">
      <c r="A68" s="29" t="n">
        <v>53</v>
      </c>
      <c r="B68" s="30" t="n">
        <f aca="false">IFERROR(DATE(YEAR(B67),MONTH(B67)+1,DAY(B67)),"")</f>
        <v>1584</v>
      </c>
      <c r="C68" s="31" t="str">
        <f aca="false">IFERROR(IF(F67&lt;=0,"",F67),"")</f>
        <v/>
      </c>
      <c r="D68" s="32" t="str">
        <f aca="false">IFERROR(IF(C68="","",C68*($C$6/100/12)),"")</f>
        <v/>
      </c>
      <c r="E68" s="33" t="str">
        <f aca="false">IFERROR(IF(C68="","",$F$5),"")</f>
        <v/>
      </c>
      <c r="F68" s="34" t="str">
        <f aca="false">IFERROR(IF(C68="","",IF(C68+D68-E68&lt;0,0,C68+D68-E68)),"")</f>
        <v/>
      </c>
      <c r="G68" s="35"/>
    </row>
    <row r="69" customFormat="false" ht="15.75" hidden="false" customHeight="true" outlineLevel="0" collapsed="false">
      <c r="A69" s="5" t="n">
        <v>54</v>
      </c>
      <c r="B69" s="36" t="n">
        <f aca="false">IFERROR(DATE(YEAR(B68),MONTH(B68)+1,DAY(B68)),"")</f>
        <v>1615</v>
      </c>
      <c r="C69" s="37" t="str">
        <f aca="false">IFERROR(IF(F68&lt;=0,"",F68),"")</f>
        <v/>
      </c>
      <c r="D69" s="38" t="str">
        <f aca="false">IFERROR(IF(C69="","",C69*($C$6/100/12)),"")</f>
        <v/>
      </c>
      <c r="E69" s="39" t="str">
        <f aca="false">IFERROR(IF(C69="","",$F$5),"")</f>
        <v/>
      </c>
      <c r="F69" s="40" t="str">
        <f aca="false">IFERROR(IF(C69="","",IF(C69+D69-E69&lt;0,0,C69+D69-E69)),"")</f>
        <v/>
      </c>
      <c r="G69" s="41"/>
    </row>
    <row r="70" customFormat="false" ht="15.75" hidden="false" customHeight="true" outlineLevel="0" collapsed="false">
      <c r="A70" s="29" t="n">
        <v>55</v>
      </c>
      <c r="B70" s="30" t="n">
        <f aca="false">IFERROR(DATE(YEAR(B69),MONTH(B69)+1,DAY(B69)),"")</f>
        <v>1645</v>
      </c>
      <c r="C70" s="31" t="str">
        <f aca="false">IFERROR(IF(F69&lt;=0,"",F69),"")</f>
        <v/>
      </c>
      <c r="D70" s="32" t="str">
        <f aca="false">IFERROR(IF(C70="","",C70*($C$6/100/12)),"")</f>
        <v/>
      </c>
      <c r="E70" s="33" t="str">
        <f aca="false">IFERROR(IF(C70="","",$F$5),"")</f>
        <v/>
      </c>
      <c r="F70" s="34" t="str">
        <f aca="false">IFERROR(IF(C70="","",IF(C70+D70-E70&lt;0,0,C70+D70-E70)),"")</f>
        <v/>
      </c>
      <c r="G70" s="35"/>
    </row>
    <row r="71" customFormat="false" ht="15.75" hidden="false" customHeight="true" outlineLevel="0" collapsed="false">
      <c r="A71" s="5" t="n">
        <v>56</v>
      </c>
      <c r="B71" s="36" t="n">
        <f aca="false">IFERROR(DATE(YEAR(B70),MONTH(B70)+1,DAY(B70)),"")</f>
        <v>1676</v>
      </c>
      <c r="C71" s="37" t="str">
        <f aca="false">IFERROR(IF(F70&lt;=0,"",F70),"")</f>
        <v/>
      </c>
      <c r="D71" s="38" t="str">
        <f aca="false">IFERROR(IF(C71="","",C71*($C$6/100/12)),"")</f>
        <v/>
      </c>
      <c r="E71" s="39" t="str">
        <f aca="false">IFERROR(IF(C71="","",$F$5),"")</f>
        <v/>
      </c>
      <c r="F71" s="40" t="str">
        <f aca="false">IFERROR(IF(C71="","",IF(C71+D71-E71&lt;0,0,C71+D71-E71)),"")</f>
        <v/>
      </c>
      <c r="G71" s="41"/>
    </row>
    <row r="72" customFormat="false" ht="15.75" hidden="false" customHeight="true" outlineLevel="0" collapsed="false">
      <c r="A72" s="29" t="n">
        <v>57</v>
      </c>
      <c r="B72" s="30" t="n">
        <f aca="false">IFERROR(DATE(YEAR(B71),MONTH(B71)+1,DAY(B71)),"")</f>
        <v>1707</v>
      </c>
      <c r="C72" s="31" t="str">
        <f aca="false">IFERROR(IF(F71&lt;=0,"",F71),"")</f>
        <v/>
      </c>
      <c r="D72" s="32" t="str">
        <f aca="false">IFERROR(IF(C72="","",C72*($C$6/100/12)),"")</f>
        <v/>
      </c>
      <c r="E72" s="33" t="str">
        <f aca="false">IFERROR(IF(C72="","",$F$5),"")</f>
        <v/>
      </c>
      <c r="F72" s="34" t="str">
        <f aca="false">IFERROR(IF(C72="","",IF(C72+D72-E72&lt;0,0,C72+D72-E72)),"")</f>
        <v/>
      </c>
      <c r="G72" s="35"/>
    </row>
    <row r="73" customFormat="false" ht="15.75" hidden="false" customHeight="true" outlineLevel="0" collapsed="false">
      <c r="A73" s="5" t="n">
        <v>58</v>
      </c>
      <c r="B73" s="36" t="n">
        <f aca="false">IFERROR(DATE(YEAR(B72),MONTH(B72)+1,DAY(B72)),"")</f>
        <v>1737</v>
      </c>
      <c r="C73" s="37" t="str">
        <f aca="false">IFERROR(IF(F72&lt;=0,"",F72),"")</f>
        <v/>
      </c>
      <c r="D73" s="38" t="str">
        <f aca="false">IFERROR(IF(C73="","",C73*($C$6/100/12)),"")</f>
        <v/>
      </c>
      <c r="E73" s="39" t="str">
        <f aca="false">IFERROR(IF(C73="","",$F$5),"")</f>
        <v/>
      </c>
      <c r="F73" s="40" t="str">
        <f aca="false">IFERROR(IF(C73="","",IF(C73+D73-E73&lt;0,0,C73+D73-E73)),"")</f>
        <v/>
      </c>
      <c r="G73" s="41"/>
    </row>
    <row r="74" customFormat="false" ht="15.75" hidden="false" customHeight="true" outlineLevel="0" collapsed="false">
      <c r="A74" s="29" t="n">
        <v>59</v>
      </c>
      <c r="B74" s="30" t="n">
        <f aca="false">IFERROR(DATE(YEAR(B73),MONTH(B73)+1,DAY(B73)),"")</f>
        <v>1768</v>
      </c>
      <c r="C74" s="31" t="str">
        <f aca="false">IFERROR(IF(F73&lt;=0,"",F73),"")</f>
        <v/>
      </c>
      <c r="D74" s="32" t="str">
        <f aca="false">IFERROR(IF(C74="","",C74*($C$6/100/12)),"")</f>
        <v/>
      </c>
      <c r="E74" s="33" t="str">
        <f aca="false">IFERROR(IF(C74="","",$F$5),"")</f>
        <v/>
      </c>
      <c r="F74" s="34" t="str">
        <f aca="false">IFERROR(IF(C74="","",IF(C74+D74-E74&lt;0,0,C74+D74-E74)),"")</f>
        <v/>
      </c>
      <c r="G74" s="35"/>
    </row>
    <row r="75" customFormat="false" ht="15.75" hidden="false" customHeight="true" outlineLevel="0" collapsed="false">
      <c r="A75" s="5" t="n">
        <v>60</v>
      </c>
      <c r="B75" s="36" t="n">
        <f aca="false">IFERROR(DATE(YEAR(B74),MONTH(B74)+1,DAY(B74)),"")</f>
        <v>1798</v>
      </c>
      <c r="C75" s="37" t="str">
        <f aca="false">IFERROR(IF(F74&lt;=0,"",F74),"")</f>
        <v/>
      </c>
      <c r="D75" s="38" t="str">
        <f aca="false">IFERROR(IF(C75="","",C75*($C$6/100/12)),"")</f>
        <v/>
      </c>
      <c r="E75" s="39" t="str">
        <f aca="false">IFERROR(IF(C75="","",$F$5),"")</f>
        <v/>
      </c>
      <c r="F75" s="40" t="str">
        <f aca="false">IFERROR(IF(C75="","",IF(C75+D75-E75&lt;0,0,C75+D75-E75)),"")</f>
        <v/>
      </c>
      <c r="G75" s="41"/>
    </row>
    <row r="76" customFormat="false" ht="9.75" hidden="false" customHeight="true" outlineLevel="0" collapsed="false"/>
    <row r="77" customFormat="false" ht="19.5" hidden="false" customHeight="true" outlineLevel="0" collapsed="false">
      <c r="A77" s="11" t="s">
        <v>35</v>
      </c>
      <c r="B77" s="11"/>
      <c r="C77" s="11"/>
      <c r="D77" s="11"/>
      <c r="E77" s="11"/>
      <c r="F77" s="11"/>
      <c r="G77" s="11"/>
    </row>
  </sheetData>
  <mergeCells count="23">
    <mergeCell ref="A1:G1"/>
    <mergeCell ref="A2:G2"/>
    <mergeCell ref="A4:B4"/>
    <mergeCell ref="C4:D4"/>
    <mergeCell ref="F4:G4"/>
    <mergeCell ref="A5:B5"/>
    <mergeCell ref="C5:D5"/>
    <mergeCell ref="F5:G5"/>
    <mergeCell ref="A6:B6"/>
    <mergeCell ref="C6:D6"/>
    <mergeCell ref="E6:G6"/>
    <mergeCell ref="A8:G8"/>
    <mergeCell ref="A9:D9"/>
    <mergeCell ref="E9:G9"/>
    <mergeCell ref="A10:D10"/>
    <mergeCell ref="E10:G10"/>
    <mergeCell ref="A11:D11"/>
    <mergeCell ref="E11:G11"/>
    <mergeCell ref="A12:D12"/>
    <mergeCell ref="E12:G12"/>
    <mergeCell ref="A13:D13"/>
    <mergeCell ref="E13:G13"/>
    <mergeCell ref="A77:G77"/>
  </mergeCells>
  <dataValidations count="1">
    <dataValidation allowBlank="true" errorStyle="stop" operator="between" showDropDown="false" showErrorMessage="false" showInputMessage="false" sqref="G16:G75" type="list">
      <formula1>"Paid,Not Yet"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6"/>
    <col collapsed="false" customWidth="true" hidden="false" outlineLevel="0" max="3" min="3" style="0" width="20"/>
    <col collapsed="false" customWidth="true" hidden="false" outlineLevel="0" max="4" min="4" style="0" width="18"/>
    <col collapsed="false" customWidth="true" hidden="false" outlineLevel="0" max="6" min="5" style="0" width="20"/>
    <col collapsed="false" customWidth="true" hidden="false" outlineLevel="0" max="7" min="7" style="0" width="14"/>
  </cols>
  <sheetData>
    <row r="1" customFormat="false" ht="36" hidden="false" customHeight="true" outlineLevel="0" collapsed="false">
      <c r="A1" s="12" t="s">
        <v>57</v>
      </c>
      <c r="B1" s="12"/>
      <c r="C1" s="12"/>
      <c r="D1" s="12"/>
      <c r="E1" s="12"/>
      <c r="F1" s="12"/>
      <c r="G1" s="12"/>
    </row>
    <row r="2" customFormat="false" ht="18" hidden="false" customHeight="true" outlineLevel="0" collapsed="false">
      <c r="A2" s="13" t="s">
        <v>37</v>
      </c>
      <c r="B2" s="13"/>
      <c r="C2" s="13"/>
      <c r="D2" s="13"/>
      <c r="E2" s="13"/>
      <c r="F2" s="13"/>
      <c r="G2" s="13"/>
    </row>
    <row r="3" customFormat="false" ht="7.5" hidden="false" customHeight="true" outlineLevel="0" collapsed="false"/>
    <row r="4" customFormat="false" ht="21.75" hidden="false" customHeight="true" outlineLevel="0" collapsed="false">
      <c r="A4" s="14" t="s">
        <v>38</v>
      </c>
      <c r="B4" s="14"/>
      <c r="C4" s="15"/>
      <c r="D4" s="15"/>
      <c r="E4" s="16" t="s">
        <v>39</v>
      </c>
      <c r="F4" s="17"/>
      <c r="G4" s="17"/>
    </row>
    <row r="5" customFormat="false" ht="21.75" hidden="false" customHeight="true" outlineLevel="0" collapsed="false">
      <c r="A5" s="14" t="s">
        <v>40</v>
      </c>
      <c r="B5" s="14"/>
      <c r="C5" s="18"/>
      <c r="D5" s="18"/>
      <c r="E5" s="16" t="s">
        <v>41</v>
      </c>
      <c r="F5" s="18"/>
      <c r="G5" s="18"/>
    </row>
    <row r="6" customFormat="false" ht="21.75" hidden="false" customHeight="true" outlineLevel="0" collapsed="false">
      <c r="A6" s="14" t="s">
        <v>42</v>
      </c>
      <c r="B6" s="14"/>
      <c r="C6" s="19"/>
      <c r="D6" s="19"/>
      <c r="E6" s="20" t="s">
        <v>43</v>
      </c>
      <c r="F6" s="20"/>
      <c r="G6" s="20"/>
    </row>
    <row r="7" customFormat="false" ht="7.5" hidden="false" customHeight="true" outlineLevel="0" collapsed="false"/>
    <row r="8" customFormat="false" ht="21.75" hidden="false" customHeight="true" outlineLevel="0" collapsed="false">
      <c r="A8" s="21" t="s">
        <v>44</v>
      </c>
      <c r="B8" s="21"/>
      <c r="C8" s="21"/>
      <c r="D8" s="21"/>
      <c r="E8" s="21"/>
      <c r="F8" s="21"/>
      <c r="G8" s="21"/>
    </row>
    <row r="9" customFormat="false" ht="21.75" hidden="false" customHeight="true" outlineLevel="0" collapsed="false">
      <c r="A9" s="22" t="s">
        <v>45</v>
      </c>
      <c r="B9" s="22"/>
      <c r="C9" s="22"/>
      <c r="D9" s="22"/>
      <c r="E9" s="23" t="n">
        <f aca="false">$C$5</f>
        <v>0</v>
      </c>
      <c r="F9" s="23"/>
      <c r="G9" s="23"/>
    </row>
    <row r="10" customFormat="false" ht="21.75" hidden="false" customHeight="true" outlineLevel="0" collapsed="false">
      <c r="A10" s="22" t="s">
        <v>46</v>
      </c>
      <c r="B10" s="22"/>
      <c r="C10" s="22"/>
      <c r="D10" s="22"/>
      <c r="E10" s="23" t="n">
        <f aca="false">IFERROR(SUM(D16:D75),0)</f>
        <v>0</v>
      </c>
      <c r="F10" s="23"/>
      <c r="G10" s="23"/>
    </row>
    <row r="11" customFormat="false" ht="21.75" hidden="false" customHeight="true" outlineLevel="0" collapsed="false">
      <c r="A11" s="24" t="s">
        <v>47</v>
      </c>
      <c r="B11" s="24"/>
      <c r="C11" s="24"/>
      <c r="D11" s="24"/>
      <c r="E11" s="25" t="n">
        <f aca="false">IFERROR($C$5-F16,0)</f>
        <v>0</v>
      </c>
      <c r="F11" s="25"/>
      <c r="G11" s="25"/>
    </row>
    <row r="12" customFormat="false" ht="21.75" hidden="false" customHeight="true" outlineLevel="0" collapsed="false">
      <c r="A12" s="22" t="s">
        <v>48</v>
      </c>
      <c r="B12" s="22"/>
      <c r="C12" s="22"/>
      <c r="D12" s="22"/>
      <c r="E12" s="23" t="str">
        <f aca="false">IFERROR(F16,$C$5)</f>
        <v/>
      </c>
      <c r="F12" s="23"/>
      <c r="G12" s="23"/>
    </row>
    <row r="13" customFormat="false" ht="21.75" hidden="false" customHeight="true" outlineLevel="0" collapsed="false">
      <c r="A13" s="26" t="s">
        <v>49</v>
      </c>
      <c r="B13" s="26"/>
      <c r="C13" s="26"/>
      <c r="D13" s="26"/>
      <c r="E13" s="27" t="str">
        <f aca="false">IFERROR(TEXT(($C$5-F16)/$C$5*100,"0.0")&amp;"% Paid Off","0% Paid Off")</f>
        <v>0% Paid Off</v>
      </c>
      <c r="F13" s="27"/>
      <c r="G13" s="27"/>
    </row>
    <row r="14" customFormat="false" ht="7.5" hidden="false" customHeight="true" outlineLevel="0" collapsed="false"/>
    <row r="15" customFormat="false" ht="21.75" hidden="false" customHeight="true" outlineLevel="0" collapsed="false">
      <c r="A15" s="28" t="s">
        <v>50</v>
      </c>
      <c r="B15" s="28" t="s">
        <v>51</v>
      </c>
      <c r="C15" s="28" t="s">
        <v>52</v>
      </c>
      <c r="D15" s="28" t="s">
        <v>53</v>
      </c>
      <c r="E15" s="28" t="s">
        <v>54</v>
      </c>
      <c r="F15" s="28" t="s">
        <v>55</v>
      </c>
      <c r="G15" s="28" t="s">
        <v>56</v>
      </c>
    </row>
    <row r="16" customFormat="false" ht="15.75" hidden="false" customHeight="true" outlineLevel="0" collapsed="false">
      <c r="A16" s="29" t="n">
        <v>1</v>
      </c>
      <c r="B16" s="30" t="n">
        <f aca="false">IFERROR($F$4,"")</f>
        <v>0</v>
      </c>
      <c r="C16" s="31" t="n">
        <f aca="false">IFERROR($C$5,"")</f>
        <v>0</v>
      </c>
      <c r="D16" s="32" t="str">
        <f aca="false">IFERROR(IF(C16="","",C16*($C$6/100/12)),"")</f>
        <v/>
      </c>
      <c r="E16" s="33" t="str">
        <f aca="false">IFERROR(IF(C16="","",$F$5),"")</f>
        <v/>
      </c>
      <c r="F16" s="34" t="str">
        <f aca="false">IFERROR(IF(C16="","",IF(C16+D16-E16&lt;0,0,C16+D16-E16)),"")</f>
        <v/>
      </c>
      <c r="G16" s="35"/>
    </row>
    <row r="17" customFormat="false" ht="15.75" hidden="false" customHeight="true" outlineLevel="0" collapsed="false">
      <c r="A17" s="5" t="n">
        <v>2</v>
      </c>
      <c r="B17" s="36" t="n">
        <f aca="false">IFERROR(DATE(YEAR(B16),MONTH(B16)+1,DAY(B16)),"")</f>
        <v>31</v>
      </c>
      <c r="C17" s="37" t="str">
        <f aca="false">IFERROR(IF(F16&lt;=0,"",F16),"")</f>
        <v/>
      </c>
      <c r="D17" s="38" t="str">
        <f aca="false">IFERROR(IF(C17="","",C17*($C$6/100/12)),"")</f>
        <v/>
      </c>
      <c r="E17" s="39" t="str">
        <f aca="false">IFERROR(IF(C17="","",$F$5),"")</f>
        <v/>
      </c>
      <c r="F17" s="40" t="str">
        <f aca="false">IFERROR(IF(C17="","",IF(C17+D17-E17&lt;0,0,C17+D17-E17)),"")</f>
        <v/>
      </c>
      <c r="G17" s="41"/>
    </row>
    <row r="18" customFormat="false" ht="15.75" hidden="false" customHeight="true" outlineLevel="0" collapsed="false">
      <c r="A18" s="29" t="n">
        <v>3</v>
      </c>
      <c r="B18" s="30" t="n">
        <f aca="false">IFERROR(DATE(YEAR(B17),MONTH(B17)+1,DAY(B17)),"")</f>
        <v>62</v>
      </c>
      <c r="C18" s="31" t="str">
        <f aca="false">IFERROR(IF(F17&lt;=0,"",F17),"")</f>
        <v/>
      </c>
      <c r="D18" s="32" t="str">
        <f aca="false">IFERROR(IF(C18="","",C18*($C$6/100/12)),"")</f>
        <v/>
      </c>
      <c r="E18" s="33" t="str">
        <f aca="false">IFERROR(IF(C18="","",$F$5),"")</f>
        <v/>
      </c>
      <c r="F18" s="34" t="str">
        <f aca="false">IFERROR(IF(C18="","",IF(C18+D18-E18&lt;0,0,C18+D18-E18)),"")</f>
        <v/>
      </c>
      <c r="G18" s="35"/>
    </row>
    <row r="19" customFormat="false" ht="15.75" hidden="false" customHeight="true" outlineLevel="0" collapsed="false">
      <c r="A19" s="5" t="n">
        <v>4</v>
      </c>
      <c r="B19" s="36" t="n">
        <f aca="false">IFERROR(DATE(YEAR(B18),MONTH(B18)+1,DAY(B18)),"")</f>
        <v>93</v>
      </c>
      <c r="C19" s="37" t="str">
        <f aca="false">IFERROR(IF(F18&lt;=0,"",F18),"")</f>
        <v/>
      </c>
      <c r="D19" s="38" t="str">
        <f aca="false">IFERROR(IF(C19="","",C19*($C$6/100/12)),"")</f>
        <v/>
      </c>
      <c r="E19" s="39" t="str">
        <f aca="false">IFERROR(IF(C19="","",$F$5),"")</f>
        <v/>
      </c>
      <c r="F19" s="40" t="str">
        <f aca="false">IFERROR(IF(C19="","",IF(C19+D19-E19&lt;0,0,C19+D19-E19)),"")</f>
        <v/>
      </c>
      <c r="G19" s="41"/>
    </row>
    <row r="20" customFormat="false" ht="15.75" hidden="false" customHeight="true" outlineLevel="0" collapsed="false">
      <c r="A20" s="29" t="n">
        <v>5</v>
      </c>
      <c r="B20" s="30" t="n">
        <f aca="false">IFERROR(DATE(YEAR(B19),MONTH(B19)+1,DAY(B19)),"")</f>
        <v>123</v>
      </c>
      <c r="C20" s="31" t="str">
        <f aca="false">IFERROR(IF(F19&lt;=0,"",F19),"")</f>
        <v/>
      </c>
      <c r="D20" s="32" t="str">
        <f aca="false">IFERROR(IF(C20="","",C20*($C$6/100/12)),"")</f>
        <v/>
      </c>
      <c r="E20" s="33" t="str">
        <f aca="false">IFERROR(IF(C20="","",$F$5),"")</f>
        <v/>
      </c>
      <c r="F20" s="34" t="str">
        <f aca="false">IFERROR(IF(C20="","",IF(C20+D20-E20&lt;0,0,C20+D20-E20)),"")</f>
        <v/>
      </c>
      <c r="G20" s="35"/>
    </row>
    <row r="21" customFormat="false" ht="15.75" hidden="false" customHeight="true" outlineLevel="0" collapsed="false">
      <c r="A21" s="5" t="n">
        <v>6</v>
      </c>
      <c r="B21" s="36" t="n">
        <f aca="false">IFERROR(DATE(YEAR(B20),MONTH(B20)+1,DAY(B20)),"")</f>
        <v>154</v>
      </c>
      <c r="C21" s="37" t="str">
        <f aca="false">IFERROR(IF(F20&lt;=0,"",F20),"")</f>
        <v/>
      </c>
      <c r="D21" s="38" t="str">
        <f aca="false">IFERROR(IF(C21="","",C21*($C$6/100/12)),"")</f>
        <v/>
      </c>
      <c r="E21" s="39" t="str">
        <f aca="false">IFERROR(IF(C21="","",$F$5),"")</f>
        <v/>
      </c>
      <c r="F21" s="40" t="str">
        <f aca="false">IFERROR(IF(C21="","",IF(C21+D21-E21&lt;0,0,C21+D21-E21)),"")</f>
        <v/>
      </c>
      <c r="G21" s="41"/>
    </row>
    <row r="22" customFormat="false" ht="15.75" hidden="false" customHeight="true" outlineLevel="0" collapsed="false">
      <c r="A22" s="29" t="n">
        <v>7</v>
      </c>
      <c r="B22" s="30" t="n">
        <f aca="false">IFERROR(DATE(YEAR(B21),MONTH(B21)+1,DAY(B21)),"")</f>
        <v>184</v>
      </c>
      <c r="C22" s="31" t="str">
        <f aca="false">IFERROR(IF(F21&lt;=0,"",F21),"")</f>
        <v/>
      </c>
      <c r="D22" s="32" t="str">
        <f aca="false">IFERROR(IF(C22="","",C22*($C$6/100/12)),"")</f>
        <v/>
      </c>
      <c r="E22" s="33" t="str">
        <f aca="false">IFERROR(IF(C22="","",$F$5),"")</f>
        <v/>
      </c>
      <c r="F22" s="34" t="str">
        <f aca="false">IFERROR(IF(C22="","",IF(C22+D22-E22&lt;0,0,C22+D22-E22)),"")</f>
        <v/>
      </c>
      <c r="G22" s="35"/>
    </row>
    <row r="23" customFormat="false" ht="15.75" hidden="false" customHeight="true" outlineLevel="0" collapsed="false">
      <c r="A23" s="5" t="n">
        <v>8</v>
      </c>
      <c r="B23" s="36" t="n">
        <f aca="false">IFERROR(DATE(YEAR(B22),MONTH(B22)+1,DAY(B22)),"")</f>
        <v>215</v>
      </c>
      <c r="C23" s="37" t="str">
        <f aca="false">IFERROR(IF(F22&lt;=0,"",F22),"")</f>
        <v/>
      </c>
      <c r="D23" s="38" t="str">
        <f aca="false">IFERROR(IF(C23="","",C23*($C$6/100/12)),"")</f>
        <v/>
      </c>
      <c r="E23" s="39" t="str">
        <f aca="false">IFERROR(IF(C23="","",$F$5),"")</f>
        <v/>
      </c>
      <c r="F23" s="40" t="str">
        <f aca="false">IFERROR(IF(C23="","",IF(C23+D23-E23&lt;0,0,C23+D23-E23)),"")</f>
        <v/>
      </c>
      <c r="G23" s="41"/>
    </row>
    <row r="24" customFormat="false" ht="15.75" hidden="false" customHeight="true" outlineLevel="0" collapsed="false">
      <c r="A24" s="29" t="n">
        <v>9</v>
      </c>
      <c r="B24" s="30" t="n">
        <f aca="false">IFERROR(DATE(YEAR(B23),MONTH(B23)+1,DAY(B23)),"")</f>
        <v>246</v>
      </c>
      <c r="C24" s="31" t="str">
        <f aca="false">IFERROR(IF(F23&lt;=0,"",F23),"")</f>
        <v/>
      </c>
      <c r="D24" s="32" t="str">
        <f aca="false">IFERROR(IF(C24="","",C24*($C$6/100/12)),"")</f>
        <v/>
      </c>
      <c r="E24" s="33" t="str">
        <f aca="false">IFERROR(IF(C24="","",$F$5),"")</f>
        <v/>
      </c>
      <c r="F24" s="34" t="str">
        <f aca="false">IFERROR(IF(C24="","",IF(C24+D24-E24&lt;0,0,C24+D24-E24)),"")</f>
        <v/>
      </c>
      <c r="G24" s="35"/>
    </row>
    <row r="25" customFormat="false" ht="15.75" hidden="false" customHeight="true" outlineLevel="0" collapsed="false">
      <c r="A25" s="5" t="n">
        <v>10</v>
      </c>
      <c r="B25" s="36" t="n">
        <f aca="false">IFERROR(DATE(YEAR(B24),MONTH(B24)+1,DAY(B24)),"")</f>
        <v>276</v>
      </c>
      <c r="C25" s="37" t="str">
        <f aca="false">IFERROR(IF(F24&lt;=0,"",F24),"")</f>
        <v/>
      </c>
      <c r="D25" s="38" t="str">
        <f aca="false">IFERROR(IF(C25="","",C25*($C$6/100/12)),"")</f>
        <v/>
      </c>
      <c r="E25" s="39" t="str">
        <f aca="false">IFERROR(IF(C25="","",$F$5),"")</f>
        <v/>
      </c>
      <c r="F25" s="40" t="str">
        <f aca="false">IFERROR(IF(C25="","",IF(C25+D25-E25&lt;0,0,C25+D25-E25)),"")</f>
        <v/>
      </c>
      <c r="G25" s="41"/>
    </row>
    <row r="26" customFormat="false" ht="15.75" hidden="false" customHeight="true" outlineLevel="0" collapsed="false">
      <c r="A26" s="29" t="n">
        <v>11</v>
      </c>
      <c r="B26" s="30" t="n">
        <f aca="false">IFERROR(DATE(YEAR(B25),MONTH(B25)+1,DAY(B25)),"")</f>
        <v>307</v>
      </c>
      <c r="C26" s="31" t="str">
        <f aca="false">IFERROR(IF(F25&lt;=0,"",F25),"")</f>
        <v/>
      </c>
      <c r="D26" s="32" t="str">
        <f aca="false">IFERROR(IF(C26="","",C26*($C$6/100/12)),"")</f>
        <v/>
      </c>
      <c r="E26" s="33" t="str">
        <f aca="false">IFERROR(IF(C26="","",$F$5),"")</f>
        <v/>
      </c>
      <c r="F26" s="34" t="str">
        <f aca="false">IFERROR(IF(C26="","",IF(C26+D26-E26&lt;0,0,C26+D26-E26)),"")</f>
        <v/>
      </c>
      <c r="G26" s="35"/>
    </row>
    <row r="27" customFormat="false" ht="15.75" hidden="false" customHeight="true" outlineLevel="0" collapsed="false">
      <c r="A27" s="5" t="n">
        <v>12</v>
      </c>
      <c r="B27" s="36" t="n">
        <f aca="false">IFERROR(DATE(YEAR(B26),MONTH(B26)+1,DAY(B26)),"")</f>
        <v>337</v>
      </c>
      <c r="C27" s="37" t="str">
        <f aca="false">IFERROR(IF(F26&lt;=0,"",F26),"")</f>
        <v/>
      </c>
      <c r="D27" s="38" t="str">
        <f aca="false">IFERROR(IF(C27="","",C27*($C$6/100/12)),"")</f>
        <v/>
      </c>
      <c r="E27" s="39" t="str">
        <f aca="false">IFERROR(IF(C27="","",$F$5),"")</f>
        <v/>
      </c>
      <c r="F27" s="40" t="str">
        <f aca="false">IFERROR(IF(C27="","",IF(C27+D27-E27&lt;0,0,C27+D27-E27)),"")</f>
        <v/>
      </c>
      <c r="G27" s="41"/>
    </row>
    <row r="28" customFormat="false" ht="15.75" hidden="false" customHeight="true" outlineLevel="0" collapsed="false">
      <c r="A28" s="29" t="n">
        <v>13</v>
      </c>
      <c r="B28" s="30" t="n">
        <f aca="false">IFERROR(DATE(YEAR(B27),MONTH(B27)+1,DAY(B27)),"")</f>
        <v>368</v>
      </c>
      <c r="C28" s="31" t="str">
        <f aca="false">IFERROR(IF(F27&lt;=0,"",F27),"")</f>
        <v/>
      </c>
      <c r="D28" s="32" t="str">
        <f aca="false">IFERROR(IF(C28="","",C28*($C$6/100/12)),"")</f>
        <v/>
      </c>
      <c r="E28" s="33" t="str">
        <f aca="false">IFERROR(IF(C28="","",$F$5),"")</f>
        <v/>
      </c>
      <c r="F28" s="34" t="str">
        <f aca="false">IFERROR(IF(C28="","",IF(C28+D28-E28&lt;0,0,C28+D28-E28)),"")</f>
        <v/>
      </c>
      <c r="G28" s="35"/>
    </row>
    <row r="29" customFormat="false" ht="15.75" hidden="false" customHeight="true" outlineLevel="0" collapsed="false">
      <c r="A29" s="5" t="n">
        <v>14</v>
      </c>
      <c r="B29" s="36" t="n">
        <f aca="false">IFERROR(DATE(YEAR(B28),MONTH(B28)+1,DAY(B28)),"")</f>
        <v>399</v>
      </c>
      <c r="C29" s="37" t="str">
        <f aca="false">IFERROR(IF(F28&lt;=0,"",F28),"")</f>
        <v/>
      </c>
      <c r="D29" s="38" t="str">
        <f aca="false">IFERROR(IF(C29="","",C29*($C$6/100/12)),"")</f>
        <v/>
      </c>
      <c r="E29" s="39" t="str">
        <f aca="false">IFERROR(IF(C29="","",$F$5),"")</f>
        <v/>
      </c>
      <c r="F29" s="40" t="str">
        <f aca="false">IFERROR(IF(C29="","",IF(C29+D29-E29&lt;0,0,C29+D29-E29)),"")</f>
        <v/>
      </c>
      <c r="G29" s="41"/>
    </row>
    <row r="30" customFormat="false" ht="15.75" hidden="false" customHeight="true" outlineLevel="0" collapsed="false">
      <c r="A30" s="29" t="n">
        <v>15</v>
      </c>
      <c r="B30" s="30" t="n">
        <f aca="false">IFERROR(DATE(YEAR(B29),MONTH(B29)+1,DAY(B29)),"")</f>
        <v>427</v>
      </c>
      <c r="C30" s="31" t="str">
        <f aca="false">IFERROR(IF(F29&lt;=0,"",F29),"")</f>
        <v/>
      </c>
      <c r="D30" s="32" t="str">
        <f aca="false">IFERROR(IF(C30="","",C30*($C$6/100/12)),"")</f>
        <v/>
      </c>
      <c r="E30" s="33" t="str">
        <f aca="false">IFERROR(IF(C30="","",$F$5),"")</f>
        <v/>
      </c>
      <c r="F30" s="34" t="str">
        <f aca="false">IFERROR(IF(C30="","",IF(C30+D30-E30&lt;0,0,C30+D30-E30)),"")</f>
        <v/>
      </c>
      <c r="G30" s="35"/>
    </row>
    <row r="31" customFormat="false" ht="15.75" hidden="false" customHeight="true" outlineLevel="0" collapsed="false">
      <c r="A31" s="5" t="n">
        <v>16</v>
      </c>
      <c r="B31" s="36" t="n">
        <f aca="false">IFERROR(DATE(YEAR(B30),MONTH(B30)+1,DAY(B30)),"")</f>
        <v>458</v>
      </c>
      <c r="C31" s="37" t="str">
        <f aca="false">IFERROR(IF(F30&lt;=0,"",F30),"")</f>
        <v/>
      </c>
      <c r="D31" s="38" t="str">
        <f aca="false">IFERROR(IF(C31="","",C31*($C$6/100/12)),"")</f>
        <v/>
      </c>
      <c r="E31" s="39" t="str">
        <f aca="false">IFERROR(IF(C31="","",$F$5),"")</f>
        <v/>
      </c>
      <c r="F31" s="40" t="str">
        <f aca="false">IFERROR(IF(C31="","",IF(C31+D31-E31&lt;0,0,C31+D31-E31)),"")</f>
        <v/>
      </c>
      <c r="G31" s="41"/>
    </row>
    <row r="32" customFormat="false" ht="15.75" hidden="false" customHeight="true" outlineLevel="0" collapsed="false">
      <c r="A32" s="29" t="n">
        <v>17</v>
      </c>
      <c r="B32" s="30" t="n">
        <f aca="false">IFERROR(DATE(YEAR(B31),MONTH(B31)+1,DAY(B31)),"")</f>
        <v>488</v>
      </c>
      <c r="C32" s="31" t="str">
        <f aca="false">IFERROR(IF(F31&lt;=0,"",F31),"")</f>
        <v/>
      </c>
      <c r="D32" s="32" t="str">
        <f aca="false">IFERROR(IF(C32="","",C32*($C$6/100/12)),"")</f>
        <v/>
      </c>
      <c r="E32" s="33" t="str">
        <f aca="false">IFERROR(IF(C32="","",$F$5),"")</f>
        <v/>
      </c>
      <c r="F32" s="34" t="str">
        <f aca="false">IFERROR(IF(C32="","",IF(C32+D32-E32&lt;0,0,C32+D32-E32)),"")</f>
        <v/>
      </c>
      <c r="G32" s="35"/>
    </row>
    <row r="33" customFormat="false" ht="15.75" hidden="false" customHeight="true" outlineLevel="0" collapsed="false">
      <c r="A33" s="5" t="n">
        <v>18</v>
      </c>
      <c r="B33" s="36" t="n">
        <f aca="false">IFERROR(DATE(YEAR(B32),MONTH(B32)+1,DAY(B32)),"")</f>
        <v>519</v>
      </c>
      <c r="C33" s="37" t="str">
        <f aca="false">IFERROR(IF(F32&lt;=0,"",F32),"")</f>
        <v/>
      </c>
      <c r="D33" s="38" t="str">
        <f aca="false">IFERROR(IF(C33="","",C33*($C$6/100/12)),"")</f>
        <v/>
      </c>
      <c r="E33" s="39" t="str">
        <f aca="false">IFERROR(IF(C33="","",$F$5),"")</f>
        <v/>
      </c>
      <c r="F33" s="40" t="str">
        <f aca="false">IFERROR(IF(C33="","",IF(C33+D33-E33&lt;0,0,C33+D33-E33)),"")</f>
        <v/>
      </c>
      <c r="G33" s="41"/>
    </row>
    <row r="34" customFormat="false" ht="15.75" hidden="false" customHeight="true" outlineLevel="0" collapsed="false">
      <c r="A34" s="29" t="n">
        <v>19</v>
      </c>
      <c r="B34" s="30" t="n">
        <f aca="false">IFERROR(DATE(YEAR(B33),MONTH(B33)+1,DAY(B33)),"")</f>
        <v>549</v>
      </c>
      <c r="C34" s="31" t="str">
        <f aca="false">IFERROR(IF(F33&lt;=0,"",F33),"")</f>
        <v/>
      </c>
      <c r="D34" s="32" t="str">
        <f aca="false">IFERROR(IF(C34="","",C34*($C$6/100/12)),"")</f>
        <v/>
      </c>
      <c r="E34" s="33" t="str">
        <f aca="false">IFERROR(IF(C34="","",$F$5),"")</f>
        <v/>
      </c>
      <c r="F34" s="34" t="str">
        <f aca="false">IFERROR(IF(C34="","",IF(C34+D34-E34&lt;0,0,C34+D34-E34)),"")</f>
        <v/>
      </c>
      <c r="G34" s="35"/>
    </row>
    <row r="35" customFormat="false" ht="15.75" hidden="false" customHeight="true" outlineLevel="0" collapsed="false">
      <c r="A35" s="5" t="n">
        <v>20</v>
      </c>
      <c r="B35" s="36" t="n">
        <f aca="false">IFERROR(DATE(YEAR(B34),MONTH(B34)+1,DAY(B34)),"")</f>
        <v>580</v>
      </c>
      <c r="C35" s="37" t="str">
        <f aca="false">IFERROR(IF(F34&lt;=0,"",F34),"")</f>
        <v/>
      </c>
      <c r="D35" s="38" t="str">
        <f aca="false">IFERROR(IF(C35="","",C35*($C$6/100/12)),"")</f>
        <v/>
      </c>
      <c r="E35" s="39" t="str">
        <f aca="false">IFERROR(IF(C35="","",$F$5),"")</f>
        <v/>
      </c>
      <c r="F35" s="40" t="str">
        <f aca="false">IFERROR(IF(C35="","",IF(C35+D35-E35&lt;0,0,C35+D35-E35)),"")</f>
        <v/>
      </c>
      <c r="G35" s="41"/>
    </row>
    <row r="36" customFormat="false" ht="15.75" hidden="false" customHeight="true" outlineLevel="0" collapsed="false">
      <c r="A36" s="29" t="n">
        <v>21</v>
      </c>
      <c r="B36" s="30" t="n">
        <f aca="false">IFERROR(DATE(YEAR(B35),MONTH(B35)+1,DAY(B35)),"")</f>
        <v>611</v>
      </c>
      <c r="C36" s="31" t="str">
        <f aca="false">IFERROR(IF(F35&lt;=0,"",F35),"")</f>
        <v/>
      </c>
      <c r="D36" s="32" t="str">
        <f aca="false">IFERROR(IF(C36="","",C36*($C$6/100/12)),"")</f>
        <v/>
      </c>
      <c r="E36" s="33" t="str">
        <f aca="false">IFERROR(IF(C36="","",$F$5),"")</f>
        <v/>
      </c>
      <c r="F36" s="34" t="str">
        <f aca="false">IFERROR(IF(C36="","",IF(C36+D36-E36&lt;0,0,C36+D36-E36)),"")</f>
        <v/>
      </c>
      <c r="G36" s="35"/>
    </row>
    <row r="37" customFormat="false" ht="15.75" hidden="false" customHeight="true" outlineLevel="0" collapsed="false">
      <c r="A37" s="5" t="n">
        <v>22</v>
      </c>
      <c r="B37" s="36" t="n">
        <f aca="false">IFERROR(DATE(YEAR(B36),MONTH(B36)+1,DAY(B36)),"")</f>
        <v>641</v>
      </c>
      <c r="C37" s="37" t="str">
        <f aca="false">IFERROR(IF(F36&lt;=0,"",F36),"")</f>
        <v/>
      </c>
      <c r="D37" s="38" t="str">
        <f aca="false">IFERROR(IF(C37="","",C37*($C$6/100/12)),"")</f>
        <v/>
      </c>
      <c r="E37" s="39" t="str">
        <f aca="false">IFERROR(IF(C37="","",$F$5),"")</f>
        <v/>
      </c>
      <c r="F37" s="40" t="str">
        <f aca="false">IFERROR(IF(C37="","",IF(C37+D37-E37&lt;0,0,C37+D37-E37)),"")</f>
        <v/>
      </c>
      <c r="G37" s="41"/>
    </row>
    <row r="38" customFormat="false" ht="15.75" hidden="false" customHeight="true" outlineLevel="0" collapsed="false">
      <c r="A38" s="29" t="n">
        <v>23</v>
      </c>
      <c r="B38" s="30" t="n">
        <f aca="false">IFERROR(DATE(YEAR(B37),MONTH(B37)+1,DAY(B37)),"")</f>
        <v>672</v>
      </c>
      <c r="C38" s="31" t="str">
        <f aca="false">IFERROR(IF(F37&lt;=0,"",F37),"")</f>
        <v/>
      </c>
      <c r="D38" s="32" t="str">
        <f aca="false">IFERROR(IF(C38="","",C38*($C$6/100/12)),"")</f>
        <v/>
      </c>
      <c r="E38" s="33" t="str">
        <f aca="false">IFERROR(IF(C38="","",$F$5),"")</f>
        <v/>
      </c>
      <c r="F38" s="34" t="str">
        <f aca="false">IFERROR(IF(C38="","",IF(C38+D38-E38&lt;0,0,C38+D38-E38)),"")</f>
        <v/>
      </c>
      <c r="G38" s="35"/>
    </row>
    <row r="39" customFormat="false" ht="15.75" hidden="false" customHeight="true" outlineLevel="0" collapsed="false">
      <c r="A39" s="5" t="n">
        <v>24</v>
      </c>
      <c r="B39" s="36" t="n">
        <f aca="false">IFERROR(DATE(YEAR(B38),MONTH(B38)+1,DAY(B38)),"")</f>
        <v>702</v>
      </c>
      <c r="C39" s="37" t="str">
        <f aca="false">IFERROR(IF(F38&lt;=0,"",F38),"")</f>
        <v/>
      </c>
      <c r="D39" s="38" t="str">
        <f aca="false">IFERROR(IF(C39="","",C39*($C$6/100/12)),"")</f>
        <v/>
      </c>
      <c r="E39" s="39" t="str">
        <f aca="false">IFERROR(IF(C39="","",$F$5),"")</f>
        <v/>
      </c>
      <c r="F39" s="40" t="str">
        <f aca="false">IFERROR(IF(C39="","",IF(C39+D39-E39&lt;0,0,C39+D39-E39)),"")</f>
        <v/>
      </c>
      <c r="G39" s="41"/>
    </row>
    <row r="40" customFormat="false" ht="15.75" hidden="false" customHeight="true" outlineLevel="0" collapsed="false">
      <c r="A40" s="29" t="n">
        <v>25</v>
      </c>
      <c r="B40" s="30" t="n">
        <f aca="false">IFERROR(DATE(YEAR(B39),MONTH(B39)+1,DAY(B39)),"")</f>
        <v>733</v>
      </c>
      <c r="C40" s="31" t="str">
        <f aca="false">IFERROR(IF(F39&lt;=0,"",F39),"")</f>
        <v/>
      </c>
      <c r="D40" s="32" t="str">
        <f aca="false">IFERROR(IF(C40="","",C40*($C$6/100/12)),"")</f>
        <v/>
      </c>
      <c r="E40" s="33" t="str">
        <f aca="false">IFERROR(IF(C40="","",$F$5),"")</f>
        <v/>
      </c>
      <c r="F40" s="34" t="str">
        <f aca="false">IFERROR(IF(C40="","",IF(C40+D40-E40&lt;0,0,C40+D40-E40)),"")</f>
        <v/>
      </c>
      <c r="G40" s="35"/>
    </row>
    <row r="41" customFormat="false" ht="15.75" hidden="false" customHeight="true" outlineLevel="0" collapsed="false">
      <c r="A41" s="5" t="n">
        <v>26</v>
      </c>
      <c r="B41" s="36" t="n">
        <f aca="false">IFERROR(DATE(YEAR(B40),MONTH(B40)+1,DAY(B40)),"")</f>
        <v>764</v>
      </c>
      <c r="C41" s="37" t="str">
        <f aca="false">IFERROR(IF(F40&lt;=0,"",F40),"")</f>
        <v/>
      </c>
      <c r="D41" s="38" t="str">
        <f aca="false">IFERROR(IF(C41="","",C41*($C$6/100/12)),"")</f>
        <v/>
      </c>
      <c r="E41" s="39" t="str">
        <f aca="false">IFERROR(IF(C41="","",$F$5),"")</f>
        <v/>
      </c>
      <c r="F41" s="40" t="str">
        <f aca="false">IFERROR(IF(C41="","",IF(C41+D41-E41&lt;0,0,C41+D41-E41)),"")</f>
        <v/>
      </c>
      <c r="G41" s="41"/>
    </row>
    <row r="42" customFormat="false" ht="15.75" hidden="false" customHeight="true" outlineLevel="0" collapsed="false">
      <c r="A42" s="29" t="n">
        <v>27</v>
      </c>
      <c r="B42" s="30" t="n">
        <f aca="false">IFERROR(DATE(YEAR(B41),MONTH(B41)+1,DAY(B41)),"")</f>
        <v>792</v>
      </c>
      <c r="C42" s="31" t="str">
        <f aca="false">IFERROR(IF(F41&lt;=0,"",F41),"")</f>
        <v/>
      </c>
      <c r="D42" s="32" t="str">
        <f aca="false">IFERROR(IF(C42="","",C42*($C$6/100/12)),"")</f>
        <v/>
      </c>
      <c r="E42" s="33" t="str">
        <f aca="false">IFERROR(IF(C42="","",$F$5),"")</f>
        <v/>
      </c>
      <c r="F42" s="34" t="str">
        <f aca="false">IFERROR(IF(C42="","",IF(C42+D42-E42&lt;0,0,C42+D42-E42)),"")</f>
        <v/>
      </c>
      <c r="G42" s="35"/>
    </row>
    <row r="43" customFormat="false" ht="15.75" hidden="false" customHeight="true" outlineLevel="0" collapsed="false">
      <c r="A43" s="5" t="n">
        <v>28</v>
      </c>
      <c r="B43" s="36" t="n">
        <f aca="false">IFERROR(DATE(YEAR(B42),MONTH(B42)+1,DAY(B42)),"")</f>
        <v>823</v>
      </c>
      <c r="C43" s="37" t="str">
        <f aca="false">IFERROR(IF(F42&lt;=0,"",F42),"")</f>
        <v/>
      </c>
      <c r="D43" s="38" t="str">
        <f aca="false">IFERROR(IF(C43="","",C43*($C$6/100/12)),"")</f>
        <v/>
      </c>
      <c r="E43" s="39" t="str">
        <f aca="false">IFERROR(IF(C43="","",$F$5),"")</f>
        <v/>
      </c>
      <c r="F43" s="40" t="str">
        <f aca="false">IFERROR(IF(C43="","",IF(C43+D43-E43&lt;0,0,C43+D43-E43)),"")</f>
        <v/>
      </c>
      <c r="G43" s="41"/>
    </row>
    <row r="44" customFormat="false" ht="15.75" hidden="false" customHeight="true" outlineLevel="0" collapsed="false">
      <c r="A44" s="29" t="n">
        <v>29</v>
      </c>
      <c r="B44" s="30" t="n">
        <f aca="false">IFERROR(DATE(YEAR(B43),MONTH(B43)+1,DAY(B43)),"")</f>
        <v>853</v>
      </c>
      <c r="C44" s="31" t="str">
        <f aca="false">IFERROR(IF(F43&lt;=0,"",F43),"")</f>
        <v/>
      </c>
      <c r="D44" s="32" t="str">
        <f aca="false">IFERROR(IF(C44="","",C44*($C$6/100/12)),"")</f>
        <v/>
      </c>
      <c r="E44" s="33" t="str">
        <f aca="false">IFERROR(IF(C44="","",$F$5),"")</f>
        <v/>
      </c>
      <c r="F44" s="34" t="str">
        <f aca="false">IFERROR(IF(C44="","",IF(C44+D44-E44&lt;0,0,C44+D44-E44)),"")</f>
        <v/>
      </c>
      <c r="G44" s="35"/>
    </row>
    <row r="45" customFormat="false" ht="15.75" hidden="false" customHeight="true" outlineLevel="0" collapsed="false">
      <c r="A45" s="5" t="n">
        <v>30</v>
      </c>
      <c r="B45" s="36" t="n">
        <f aca="false">IFERROR(DATE(YEAR(B44),MONTH(B44)+1,DAY(B44)),"")</f>
        <v>884</v>
      </c>
      <c r="C45" s="37" t="str">
        <f aca="false">IFERROR(IF(F44&lt;=0,"",F44),"")</f>
        <v/>
      </c>
      <c r="D45" s="38" t="str">
        <f aca="false">IFERROR(IF(C45="","",C45*($C$6/100/12)),"")</f>
        <v/>
      </c>
      <c r="E45" s="39" t="str">
        <f aca="false">IFERROR(IF(C45="","",$F$5),"")</f>
        <v/>
      </c>
      <c r="F45" s="40" t="str">
        <f aca="false">IFERROR(IF(C45="","",IF(C45+D45-E45&lt;0,0,C45+D45-E45)),"")</f>
        <v/>
      </c>
      <c r="G45" s="41"/>
    </row>
    <row r="46" customFormat="false" ht="15.75" hidden="false" customHeight="true" outlineLevel="0" collapsed="false">
      <c r="A46" s="29" t="n">
        <v>31</v>
      </c>
      <c r="B46" s="30" t="n">
        <f aca="false">IFERROR(DATE(YEAR(B45),MONTH(B45)+1,DAY(B45)),"")</f>
        <v>914</v>
      </c>
      <c r="C46" s="31" t="str">
        <f aca="false">IFERROR(IF(F45&lt;=0,"",F45),"")</f>
        <v/>
      </c>
      <c r="D46" s="32" t="str">
        <f aca="false">IFERROR(IF(C46="","",C46*($C$6/100/12)),"")</f>
        <v/>
      </c>
      <c r="E46" s="33" t="str">
        <f aca="false">IFERROR(IF(C46="","",$F$5),"")</f>
        <v/>
      </c>
      <c r="F46" s="34" t="str">
        <f aca="false">IFERROR(IF(C46="","",IF(C46+D46-E46&lt;0,0,C46+D46-E46)),"")</f>
        <v/>
      </c>
      <c r="G46" s="35"/>
    </row>
    <row r="47" customFormat="false" ht="15.75" hidden="false" customHeight="true" outlineLevel="0" collapsed="false">
      <c r="A47" s="5" t="n">
        <v>32</v>
      </c>
      <c r="B47" s="36" t="n">
        <f aca="false">IFERROR(DATE(YEAR(B46),MONTH(B46)+1,DAY(B46)),"")</f>
        <v>945</v>
      </c>
      <c r="C47" s="37" t="str">
        <f aca="false">IFERROR(IF(F46&lt;=0,"",F46),"")</f>
        <v/>
      </c>
      <c r="D47" s="38" t="str">
        <f aca="false">IFERROR(IF(C47="","",C47*($C$6/100/12)),"")</f>
        <v/>
      </c>
      <c r="E47" s="39" t="str">
        <f aca="false">IFERROR(IF(C47="","",$F$5),"")</f>
        <v/>
      </c>
      <c r="F47" s="40" t="str">
        <f aca="false">IFERROR(IF(C47="","",IF(C47+D47-E47&lt;0,0,C47+D47-E47)),"")</f>
        <v/>
      </c>
      <c r="G47" s="41"/>
    </row>
    <row r="48" customFormat="false" ht="15.75" hidden="false" customHeight="true" outlineLevel="0" collapsed="false">
      <c r="A48" s="29" t="n">
        <v>33</v>
      </c>
      <c r="B48" s="30" t="n">
        <f aca="false">IFERROR(DATE(YEAR(B47),MONTH(B47)+1,DAY(B47)),"")</f>
        <v>976</v>
      </c>
      <c r="C48" s="31" t="str">
        <f aca="false">IFERROR(IF(F47&lt;=0,"",F47),"")</f>
        <v/>
      </c>
      <c r="D48" s="32" t="str">
        <f aca="false">IFERROR(IF(C48="","",C48*($C$6/100/12)),"")</f>
        <v/>
      </c>
      <c r="E48" s="33" t="str">
        <f aca="false">IFERROR(IF(C48="","",$F$5),"")</f>
        <v/>
      </c>
      <c r="F48" s="34" t="str">
        <f aca="false">IFERROR(IF(C48="","",IF(C48+D48-E48&lt;0,0,C48+D48-E48)),"")</f>
        <v/>
      </c>
      <c r="G48" s="35"/>
    </row>
    <row r="49" customFormat="false" ht="15.75" hidden="false" customHeight="true" outlineLevel="0" collapsed="false">
      <c r="A49" s="5" t="n">
        <v>34</v>
      </c>
      <c r="B49" s="36" t="n">
        <f aca="false">IFERROR(DATE(YEAR(B48),MONTH(B48)+1,DAY(B48)),"")</f>
        <v>1006</v>
      </c>
      <c r="C49" s="37" t="str">
        <f aca="false">IFERROR(IF(F48&lt;=0,"",F48),"")</f>
        <v/>
      </c>
      <c r="D49" s="38" t="str">
        <f aca="false">IFERROR(IF(C49="","",C49*($C$6/100/12)),"")</f>
        <v/>
      </c>
      <c r="E49" s="39" t="str">
        <f aca="false">IFERROR(IF(C49="","",$F$5),"")</f>
        <v/>
      </c>
      <c r="F49" s="40" t="str">
        <f aca="false">IFERROR(IF(C49="","",IF(C49+D49-E49&lt;0,0,C49+D49-E49)),"")</f>
        <v/>
      </c>
      <c r="G49" s="41"/>
    </row>
    <row r="50" customFormat="false" ht="15.75" hidden="false" customHeight="true" outlineLevel="0" collapsed="false">
      <c r="A50" s="29" t="n">
        <v>35</v>
      </c>
      <c r="B50" s="30" t="n">
        <f aca="false">IFERROR(DATE(YEAR(B49),MONTH(B49)+1,DAY(B49)),"")</f>
        <v>1037</v>
      </c>
      <c r="C50" s="31" t="str">
        <f aca="false">IFERROR(IF(F49&lt;=0,"",F49),"")</f>
        <v/>
      </c>
      <c r="D50" s="32" t="str">
        <f aca="false">IFERROR(IF(C50="","",C50*($C$6/100/12)),"")</f>
        <v/>
      </c>
      <c r="E50" s="33" t="str">
        <f aca="false">IFERROR(IF(C50="","",$F$5),"")</f>
        <v/>
      </c>
      <c r="F50" s="34" t="str">
        <f aca="false">IFERROR(IF(C50="","",IF(C50+D50-E50&lt;0,0,C50+D50-E50)),"")</f>
        <v/>
      </c>
      <c r="G50" s="35"/>
    </row>
    <row r="51" customFormat="false" ht="15.75" hidden="false" customHeight="true" outlineLevel="0" collapsed="false">
      <c r="A51" s="5" t="n">
        <v>36</v>
      </c>
      <c r="B51" s="36" t="n">
        <f aca="false">IFERROR(DATE(YEAR(B50),MONTH(B50)+1,DAY(B50)),"")</f>
        <v>1067</v>
      </c>
      <c r="C51" s="37" t="str">
        <f aca="false">IFERROR(IF(F50&lt;=0,"",F50),"")</f>
        <v/>
      </c>
      <c r="D51" s="38" t="str">
        <f aca="false">IFERROR(IF(C51="","",C51*($C$6/100/12)),"")</f>
        <v/>
      </c>
      <c r="E51" s="39" t="str">
        <f aca="false">IFERROR(IF(C51="","",$F$5),"")</f>
        <v/>
      </c>
      <c r="F51" s="40" t="str">
        <f aca="false">IFERROR(IF(C51="","",IF(C51+D51-E51&lt;0,0,C51+D51-E51)),"")</f>
        <v/>
      </c>
      <c r="G51" s="41"/>
    </row>
    <row r="52" customFormat="false" ht="15.75" hidden="false" customHeight="true" outlineLevel="0" collapsed="false">
      <c r="A52" s="29" t="n">
        <v>37</v>
      </c>
      <c r="B52" s="30" t="n">
        <f aca="false">IFERROR(DATE(YEAR(B51),MONTH(B51)+1,DAY(B51)),"")</f>
        <v>1098</v>
      </c>
      <c r="C52" s="31" t="str">
        <f aca="false">IFERROR(IF(F51&lt;=0,"",F51),"")</f>
        <v/>
      </c>
      <c r="D52" s="32" t="str">
        <f aca="false">IFERROR(IF(C52="","",C52*($C$6/100/12)),"")</f>
        <v/>
      </c>
      <c r="E52" s="33" t="str">
        <f aca="false">IFERROR(IF(C52="","",$F$5),"")</f>
        <v/>
      </c>
      <c r="F52" s="34" t="str">
        <f aca="false">IFERROR(IF(C52="","",IF(C52+D52-E52&lt;0,0,C52+D52-E52)),"")</f>
        <v/>
      </c>
      <c r="G52" s="35"/>
    </row>
    <row r="53" customFormat="false" ht="15.75" hidden="false" customHeight="true" outlineLevel="0" collapsed="false">
      <c r="A53" s="5" t="n">
        <v>38</v>
      </c>
      <c r="B53" s="36" t="n">
        <f aca="false">IFERROR(DATE(YEAR(B52),MONTH(B52)+1,DAY(B52)),"")</f>
        <v>1129</v>
      </c>
      <c r="C53" s="37" t="str">
        <f aca="false">IFERROR(IF(F52&lt;=0,"",F52),"")</f>
        <v/>
      </c>
      <c r="D53" s="38" t="str">
        <f aca="false">IFERROR(IF(C53="","",C53*($C$6/100/12)),"")</f>
        <v/>
      </c>
      <c r="E53" s="39" t="str">
        <f aca="false">IFERROR(IF(C53="","",$F$5),"")</f>
        <v/>
      </c>
      <c r="F53" s="40" t="str">
        <f aca="false">IFERROR(IF(C53="","",IF(C53+D53-E53&lt;0,0,C53+D53-E53)),"")</f>
        <v/>
      </c>
      <c r="G53" s="41"/>
    </row>
    <row r="54" customFormat="false" ht="15.75" hidden="false" customHeight="true" outlineLevel="0" collapsed="false">
      <c r="A54" s="29" t="n">
        <v>39</v>
      </c>
      <c r="B54" s="30" t="n">
        <f aca="false">IFERROR(DATE(YEAR(B53),MONTH(B53)+1,DAY(B53)),"")</f>
        <v>1157</v>
      </c>
      <c r="C54" s="31" t="str">
        <f aca="false">IFERROR(IF(F53&lt;=0,"",F53),"")</f>
        <v/>
      </c>
      <c r="D54" s="32" t="str">
        <f aca="false">IFERROR(IF(C54="","",C54*($C$6/100/12)),"")</f>
        <v/>
      </c>
      <c r="E54" s="33" t="str">
        <f aca="false">IFERROR(IF(C54="","",$F$5),"")</f>
        <v/>
      </c>
      <c r="F54" s="34" t="str">
        <f aca="false">IFERROR(IF(C54="","",IF(C54+D54-E54&lt;0,0,C54+D54-E54)),"")</f>
        <v/>
      </c>
      <c r="G54" s="35"/>
    </row>
    <row r="55" customFormat="false" ht="15.75" hidden="false" customHeight="true" outlineLevel="0" collapsed="false">
      <c r="A55" s="5" t="n">
        <v>40</v>
      </c>
      <c r="B55" s="36" t="n">
        <f aca="false">IFERROR(DATE(YEAR(B54),MONTH(B54)+1,DAY(B54)),"")</f>
        <v>1188</v>
      </c>
      <c r="C55" s="37" t="str">
        <f aca="false">IFERROR(IF(F54&lt;=0,"",F54),"")</f>
        <v/>
      </c>
      <c r="D55" s="38" t="str">
        <f aca="false">IFERROR(IF(C55="","",C55*($C$6/100/12)),"")</f>
        <v/>
      </c>
      <c r="E55" s="39" t="str">
        <f aca="false">IFERROR(IF(C55="","",$F$5),"")</f>
        <v/>
      </c>
      <c r="F55" s="40" t="str">
        <f aca="false">IFERROR(IF(C55="","",IF(C55+D55-E55&lt;0,0,C55+D55-E55)),"")</f>
        <v/>
      </c>
      <c r="G55" s="41"/>
    </row>
    <row r="56" customFormat="false" ht="15.75" hidden="false" customHeight="true" outlineLevel="0" collapsed="false">
      <c r="A56" s="29" t="n">
        <v>41</v>
      </c>
      <c r="B56" s="30" t="n">
        <f aca="false">IFERROR(DATE(YEAR(B55),MONTH(B55)+1,DAY(B55)),"")</f>
        <v>1218</v>
      </c>
      <c r="C56" s="31" t="str">
        <f aca="false">IFERROR(IF(F55&lt;=0,"",F55),"")</f>
        <v/>
      </c>
      <c r="D56" s="32" t="str">
        <f aca="false">IFERROR(IF(C56="","",C56*($C$6/100/12)),"")</f>
        <v/>
      </c>
      <c r="E56" s="33" t="str">
        <f aca="false">IFERROR(IF(C56="","",$F$5),"")</f>
        <v/>
      </c>
      <c r="F56" s="34" t="str">
        <f aca="false">IFERROR(IF(C56="","",IF(C56+D56-E56&lt;0,0,C56+D56-E56)),"")</f>
        <v/>
      </c>
      <c r="G56" s="35"/>
    </row>
    <row r="57" customFormat="false" ht="15.75" hidden="false" customHeight="true" outlineLevel="0" collapsed="false">
      <c r="A57" s="5" t="n">
        <v>42</v>
      </c>
      <c r="B57" s="36" t="n">
        <f aca="false">IFERROR(DATE(YEAR(B56),MONTH(B56)+1,DAY(B56)),"")</f>
        <v>1249</v>
      </c>
      <c r="C57" s="37" t="str">
        <f aca="false">IFERROR(IF(F56&lt;=0,"",F56),"")</f>
        <v/>
      </c>
      <c r="D57" s="38" t="str">
        <f aca="false">IFERROR(IF(C57="","",C57*($C$6/100/12)),"")</f>
        <v/>
      </c>
      <c r="E57" s="39" t="str">
        <f aca="false">IFERROR(IF(C57="","",$F$5),"")</f>
        <v/>
      </c>
      <c r="F57" s="40" t="str">
        <f aca="false">IFERROR(IF(C57="","",IF(C57+D57-E57&lt;0,0,C57+D57-E57)),"")</f>
        <v/>
      </c>
      <c r="G57" s="41"/>
    </row>
    <row r="58" customFormat="false" ht="15.75" hidden="false" customHeight="true" outlineLevel="0" collapsed="false">
      <c r="A58" s="29" t="n">
        <v>43</v>
      </c>
      <c r="B58" s="30" t="n">
        <f aca="false">IFERROR(DATE(YEAR(B57),MONTH(B57)+1,DAY(B57)),"")</f>
        <v>1279</v>
      </c>
      <c r="C58" s="31" t="str">
        <f aca="false">IFERROR(IF(F57&lt;=0,"",F57),"")</f>
        <v/>
      </c>
      <c r="D58" s="32" t="str">
        <f aca="false">IFERROR(IF(C58="","",C58*($C$6/100/12)),"")</f>
        <v/>
      </c>
      <c r="E58" s="33" t="str">
        <f aca="false">IFERROR(IF(C58="","",$F$5),"")</f>
        <v/>
      </c>
      <c r="F58" s="34" t="str">
        <f aca="false">IFERROR(IF(C58="","",IF(C58+D58-E58&lt;0,0,C58+D58-E58)),"")</f>
        <v/>
      </c>
      <c r="G58" s="35"/>
    </row>
    <row r="59" customFormat="false" ht="15.75" hidden="false" customHeight="true" outlineLevel="0" collapsed="false">
      <c r="A59" s="5" t="n">
        <v>44</v>
      </c>
      <c r="B59" s="36" t="n">
        <f aca="false">IFERROR(DATE(YEAR(B58),MONTH(B58)+1,DAY(B58)),"")</f>
        <v>1310</v>
      </c>
      <c r="C59" s="37" t="str">
        <f aca="false">IFERROR(IF(F58&lt;=0,"",F58),"")</f>
        <v/>
      </c>
      <c r="D59" s="38" t="str">
        <f aca="false">IFERROR(IF(C59="","",C59*($C$6/100/12)),"")</f>
        <v/>
      </c>
      <c r="E59" s="39" t="str">
        <f aca="false">IFERROR(IF(C59="","",$F$5),"")</f>
        <v/>
      </c>
      <c r="F59" s="40" t="str">
        <f aca="false">IFERROR(IF(C59="","",IF(C59+D59-E59&lt;0,0,C59+D59-E59)),"")</f>
        <v/>
      </c>
      <c r="G59" s="41"/>
    </row>
    <row r="60" customFormat="false" ht="15.75" hidden="false" customHeight="true" outlineLevel="0" collapsed="false">
      <c r="A60" s="29" t="n">
        <v>45</v>
      </c>
      <c r="B60" s="30" t="n">
        <f aca="false">IFERROR(DATE(YEAR(B59),MONTH(B59)+1,DAY(B59)),"")</f>
        <v>1341</v>
      </c>
      <c r="C60" s="31" t="str">
        <f aca="false">IFERROR(IF(F59&lt;=0,"",F59),"")</f>
        <v/>
      </c>
      <c r="D60" s="32" t="str">
        <f aca="false">IFERROR(IF(C60="","",C60*($C$6/100/12)),"")</f>
        <v/>
      </c>
      <c r="E60" s="33" t="str">
        <f aca="false">IFERROR(IF(C60="","",$F$5),"")</f>
        <v/>
      </c>
      <c r="F60" s="34" t="str">
        <f aca="false">IFERROR(IF(C60="","",IF(C60+D60-E60&lt;0,0,C60+D60-E60)),"")</f>
        <v/>
      </c>
      <c r="G60" s="35"/>
    </row>
    <row r="61" customFormat="false" ht="15.75" hidden="false" customHeight="true" outlineLevel="0" collapsed="false">
      <c r="A61" s="5" t="n">
        <v>46</v>
      </c>
      <c r="B61" s="36" t="n">
        <f aca="false">IFERROR(DATE(YEAR(B60),MONTH(B60)+1,DAY(B60)),"")</f>
        <v>1371</v>
      </c>
      <c r="C61" s="37" t="str">
        <f aca="false">IFERROR(IF(F60&lt;=0,"",F60),"")</f>
        <v/>
      </c>
      <c r="D61" s="38" t="str">
        <f aca="false">IFERROR(IF(C61="","",C61*($C$6/100/12)),"")</f>
        <v/>
      </c>
      <c r="E61" s="39" t="str">
        <f aca="false">IFERROR(IF(C61="","",$F$5),"")</f>
        <v/>
      </c>
      <c r="F61" s="40" t="str">
        <f aca="false">IFERROR(IF(C61="","",IF(C61+D61-E61&lt;0,0,C61+D61-E61)),"")</f>
        <v/>
      </c>
      <c r="G61" s="41"/>
    </row>
    <row r="62" customFormat="false" ht="15.75" hidden="false" customHeight="true" outlineLevel="0" collapsed="false">
      <c r="A62" s="29" t="n">
        <v>47</v>
      </c>
      <c r="B62" s="30" t="n">
        <f aca="false">IFERROR(DATE(YEAR(B61),MONTH(B61)+1,DAY(B61)),"")</f>
        <v>1402</v>
      </c>
      <c r="C62" s="31" t="str">
        <f aca="false">IFERROR(IF(F61&lt;=0,"",F61),"")</f>
        <v/>
      </c>
      <c r="D62" s="32" t="str">
        <f aca="false">IFERROR(IF(C62="","",C62*($C$6/100/12)),"")</f>
        <v/>
      </c>
      <c r="E62" s="33" t="str">
        <f aca="false">IFERROR(IF(C62="","",$F$5),"")</f>
        <v/>
      </c>
      <c r="F62" s="34" t="str">
        <f aca="false">IFERROR(IF(C62="","",IF(C62+D62-E62&lt;0,0,C62+D62-E62)),"")</f>
        <v/>
      </c>
      <c r="G62" s="35"/>
    </row>
    <row r="63" customFormat="false" ht="15.75" hidden="false" customHeight="true" outlineLevel="0" collapsed="false">
      <c r="A63" s="5" t="n">
        <v>48</v>
      </c>
      <c r="B63" s="36" t="n">
        <f aca="false">IFERROR(DATE(YEAR(B62),MONTH(B62)+1,DAY(B62)),"")</f>
        <v>1432</v>
      </c>
      <c r="C63" s="37" t="str">
        <f aca="false">IFERROR(IF(F62&lt;=0,"",F62),"")</f>
        <v/>
      </c>
      <c r="D63" s="38" t="str">
        <f aca="false">IFERROR(IF(C63="","",C63*($C$6/100/12)),"")</f>
        <v/>
      </c>
      <c r="E63" s="39" t="str">
        <f aca="false">IFERROR(IF(C63="","",$F$5),"")</f>
        <v/>
      </c>
      <c r="F63" s="40" t="str">
        <f aca="false">IFERROR(IF(C63="","",IF(C63+D63-E63&lt;0,0,C63+D63-E63)),"")</f>
        <v/>
      </c>
      <c r="G63" s="41"/>
    </row>
    <row r="64" customFormat="false" ht="15.75" hidden="false" customHeight="true" outlineLevel="0" collapsed="false">
      <c r="A64" s="29" t="n">
        <v>49</v>
      </c>
      <c r="B64" s="30" t="n">
        <f aca="false">IFERROR(DATE(YEAR(B63),MONTH(B63)+1,DAY(B63)),"")</f>
        <v>1463</v>
      </c>
      <c r="C64" s="31" t="str">
        <f aca="false">IFERROR(IF(F63&lt;=0,"",F63),"")</f>
        <v/>
      </c>
      <c r="D64" s="32" t="str">
        <f aca="false">IFERROR(IF(C64="","",C64*($C$6/100/12)),"")</f>
        <v/>
      </c>
      <c r="E64" s="33" t="str">
        <f aca="false">IFERROR(IF(C64="","",$F$5),"")</f>
        <v/>
      </c>
      <c r="F64" s="34" t="str">
        <f aca="false">IFERROR(IF(C64="","",IF(C64+D64-E64&lt;0,0,C64+D64-E64)),"")</f>
        <v/>
      </c>
      <c r="G64" s="35"/>
    </row>
    <row r="65" customFormat="false" ht="15.75" hidden="false" customHeight="true" outlineLevel="0" collapsed="false">
      <c r="A65" s="5" t="n">
        <v>50</v>
      </c>
      <c r="B65" s="36" t="n">
        <f aca="false">IFERROR(DATE(YEAR(B64),MONTH(B64)+1,DAY(B64)),"")</f>
        <v>1494</v>
      </c>
      <c r="C65" s="37" t="str">
        <f aca="false">IFERROR(IF(F64&lt;=0,"",F64),"")</f>
        <v/>
      </c>
      <c r="D65" s="38" t="str">
        <f aca="false">IFERROR(IF(C65="","",C65*($C$6/100/12)),"")</f>
        <v/>
      </c>
      <c r="E65" s="39" t="str">
        <f aca="false">IFERROR(IF(C65="","",$F$5),"")</f>
        <v/>
      </c>
      <c r="F65" s="40" t="str">
        <f aca="false">IFERROR(IF(C65="","",IF(C65+D65-E65&lt;0,0,C65+D65-E65)),"")</f>
        <v/>
      </c>
      <c r="G65" s="41"/>
    </row>
    <row r="66" customFormat="false" ht="15.75" hidden="false" customHeight="true" outlineLevel="0" collapsed="false">
      <c r="A66" s="29" t="n">
        <v>51</v>
      </c>
      <c r="B66" s="30" t="n">
        <f aca="false">IFERROR(DATE(YEAR(B65),MONTH(B65)+1,DAY(B65)),"")</f>
        <v>1523</v>
      </c>
      <c r="C66" s="31" t="str">
        <f aca="false">IFERROR(IF(F65&lt;=0,"",F65),"")</f>
        <v/>
      </c>
      <c r="D66" s="32" t="str">
        <f aca="false">IFERROR(IF(C66="","",C66*($C$6/100/12)),"")</f>
        <v/>
      </c>
      <c r="E66" s="33" t="str">
        <f aca="false">IFERROR(IF(C66="","",$F$5),"")</f>
        <v/>
      </c>
      <c r="F66" s="34" t="str">
        <f aca="false">IFERROR(IF(C66="","",IF(C66+D66-E66&lt;0,0,C66+D66-E66)),"")</f>
        <v/>
      </c>
      <c r="G66" s="35"/>
    </row>
    <row r="67" customFormat="false" ht="15.75" hidden="false" customHeight="true" outlineLevel="0" collapsed="false">
      <c r="A67" s="5" t="n">
        <v>52</v>
      </c>
      <c r="B67" s="36" t="n">
        <f aca="false">IFERROR(DATE(YEAR(B66),MONTH(B66)+1,DAY(B66)),"")</f>
        <v>1554</v>
      </c>
      <c r="C67" s="37" t="str">
        <f aca="false">IFERROR(IF(F66&lt;=0,"",F66),"")</f>
        <v/>
      </c>
      <c r="D67" s="38" t="str">
        <f aca="false">IFERROR(IF(C67="","",C67*($C$6/100/12)),"")</f>
        <v/>
      </c>
      <c r="E67" s="39" t="str">
        <f aca="false">IFERROR(IF(C67="","",$F$5),"")</f>
        <v/>
      </c>
      <c r="F67" s="40" t="str">
        <f aca="false">IFERROR(IF(C67="","",IF(C67+D67-E67&lt;0,0,C67+D67-E67)),"")</f>
        <v/>
      </c>
      <c r="G67" s="41"/>
    </row>
    <row r="68" customFormat="false" ht="15.75" hidden="false" customHeight="true" outlineLevel="0" collapsed="false">
      <c r="A68" s="29" t="n">
        <v>53</v>
      </c>
      <c r="B68" s="30" t="n">
        <f aca="false">IFERROR(DATE(YEAR(B67),MONTH(B67)+1,DAY(B67)),"")</f>
        <v>1584</v>
      </c>
      <c r="C68" s="31" t="str">
        <f aca="false">IFERROR(IF(F67&lt;=0,"",F67),"")</f>
        <v/>
      </c>
      <c r="D68" s="32" t="str">
        <f aca="false">IFERROR(IF(C68="","",C68*($C$6/100/12)),"")</f>
        <v/>
      </c>
      <c r="E68" s="33" t="str">
        <f aca="false">IFERROR(IF(C68="","",$F$5),"")</f>
        <v/>
      </c>
      <c r="F68" s="34" t="str">
        <f aca="false">IFERROR(IF(C68="","",IF(C68+D68-E68&lt;0,0,C68+D68-E68)),"")</f>
        <v/>
      </c>
      <c r="G68" s="35"/>
    </row>
    <row r="69" customFormat="false" ht="15.75" hidden="false" customHeight="true" outlineLevel="0" collapsed="false">
      <c r="A69" s="5" t="n">
        <v>54</v>
      </c>
      <c r="B69" s="36" t="n">
        <f aca="false">IFERROR(DATE(YEAR(B68),MONTH(B68)+1,DAY(B68)),"")</f>
        <v>1615</v>
      </c>
      <c r="C69" s="37" t="str">
        <f aca="false">IFERROR(IF(F68&lt;=0,"",F68),"")</f>
        <v/>
      </c>
      <c r="D69" s="38" t="str">
        <f aca="false">IFERROR(IF(C69="","",C69*($C$6/100/12)),"")</f>
        <v/>
      </c>
      <c r="E69" s="39" t="str">
        <f aca="false">IFERROR(IF(C69="","",$F$5),"")</f>
        <v/>
      </c>
      <c r="F69" s="40" t="str">
        <f aca="false">IFERROR(IF(C69="","",IF(C69+D69-E69&lt;0,0,C69+D69-E69)),"")</f>
        <v/>
      </c>
      <c r="G69" s="41"/>
    </row>
    <row r="70" customFormat="false" ht="15.75" hidden="false" customHeight="true" outlineLevel="0" collapsed="false">
      <c r="A70" s="29" t="n">
        <v>55</v>
      </c>
      <c r="B70" s="30" t="n">
        <f aca="false">IFERROR(DATE(YEAR(B69),MONTH(B69)+1,DAY(B69)),"")</f>
        <v>1645</v>
      </c>
      <c r="C70" s="31" t="str">
        <f aca="false">IFERROR(IF(F69&lt;=0,"",F69),"")</f>
        <v/>
      </c>
      <c r="D70" s="32" t="str">
        <f aca="false">IFERROR(IF(C70="","",C70*($C$6/100/12)),"")</f>
        <v/>
      </c>
      <c r="E70" s="33" t="str">
        <f aca="false">IFERROR(IF(C70="","",$F$5),"")</f>
        <v/>
      </c>
      <c r="F70" s="34" t="str">
        <f aca="false">IFERROR(IF(C70="","",IF(C70+D70-E70&lt;0,0,C70+D70-E70)),"")</f>
        <v/>
      </c>
      <c r="G70" s="35"/>
    </row>
    <row r="71" customFormat="false" ht="15.75" hidden="false" customHeight="true" outlineLevel="0" collapsed="false">
      <c r="A71" s="5" t="n">
        <v>56</v>
      </c>
      <c r="B71" s="36" t="n">
        <f aca="false">IFERROR(DATE(YEAR(B70),MONTH(B70)+1,DAY(B70)),"")</f>
        <v>1676</v>
      </c>
      <c r="C71" s="37" t="str">
        <f aca="false">IFERROR(IF(F70&lt;=0,"",F70),"")</f>
        <v/>
      </c>
      <c r="D71" s="38" t="str">
        <f aca="false">IFERROR(IF(C71="","",C71*($C$6/100/12)),"")</f>
        <v/>
      </c>
      <c r="E71" s="39" t="str">
        <f aca="false">IFERROR(IF(C71="","",$F$5),"")</f>
        <v/>
      </c>
      <c r="F71" s="40" t="str">
        <f aca="false">IFERROR(IF(C71="","",IF(C71+D71-E71&lt;0,0,C71+D71-E71)),"")</f>
        <v/>
      </c>
      <c r="G71" s="41"/>
    </row>
    <row r="72" customFormat="false" ht="15.75" hidden="false" customHeight="true" outlineLevel="0" collapsed="false">
      <c r="A72" s="29" t="n">
        <v>57</v>
      </c>
      <c r="B72" s="30" t="n">
        <f aca="false">IFERROR(DATE(YEAR(B71),MONTH(B71)+1,DAY(B71)),"")</f>
        <v>1707</v>
      </c>
      <c r="C72" s="31" t="str">
        <f aca="false">IFERROR(IF(F71&lt;=0,"",F71),"")</f>
        <v/>
      </c>
      <c r="D72" s="32" t="str">
        <f aca="false">IFERROR(IF(C72="","",C72*($C$6/100/12)),"")</f>
        <v/>
      </c>
      <c r="E72" s="33" t="str">
        <f aca="false">IFERROR(IF(C72="","",$F$5),"")</f>
        <v/>
      </c>
      <c r="F72" s="34" t="str">
        <f aca="false">IFERROR(IF(C72="","",IF(C72+D72-E72&lt;0,0,C72+D72-E72)),"")</f>
        <v/>
      </c>
      <c r="G72" s="35"/>
    </row>
    <row r="73" customFormat="false" ht="15.75" hidden="false" customHeight="true" outlineLevel="0" collapsed="false">
      <c r="A73" s="5" t="n">
        <v>58</v>
      </c>
      <c r="B73" s="36" t="n">
        <f aca="false">IFERROR(DATE(YEAR(B72),MONTH(B72)+1,DAY(B72)),"")</f>
        <v>1737</v>
      </c>
      <c r="C73" s="37" t="str">
        <f aca="false">IFERROR(IF(F72&lt;=0,"",F72),"")</f>
        <v/>
      </c>
      <c r="D73" s="38" t="str">
        <f aca="false">IFERROR(IF(C73="","",C73*($C$6/100/12)),"")</f>
        <v/>
      </c>
      <c r="E73" s="39" t="str">
        <f aca="false">IFERROR(IF(C73="","",$F$5),"")</f>
        <v/>
      </c>
      <c r="F73" s="40" t="str">
        <f aca="false">IFERROR(IF(C73="","",IF(C73+D73-E73&lt;0,0,C73+D73-E73)),"")</f>
        <v/>
      </c>
      <c r="G73" s="41"/>
    </row>
    <row r="74" customFormat="false" ht="15.75" hidden="false" customHeight="true" outlineLevel="0" collapsed="false">
      <c r="A74" s="29" t="n">
        <v>59</v>
      </c>
      <c r="B74" s="30" t="n">
        <f aca="false">IFERROR(DATE(YEAR(B73),MONTH(B73)+1,DAY(B73)),"")</f>
        <v>1768</v>
      </c>
      <c r="C74" s="31" t="str">
        <f aca="false">IFERROR(IF(F73&lt;=0,"",F73),"")</f>
        <v/>
      </c>
      <c r="D74" s="32" t="str">
        <f aca="false">IFERROR(IF(C74="","",C74*($C$6/100/12)),"")</f>
        <v/>
      </c>
      <c r="E74" s="33" t="str">
        <f aca="false">IFERROR(IF(C74="","",$F$5),"")</f>
        <v/>
      </c>
      <c r="F74" s="34" t="str">
        <f aca="false">IFERROR(IF(C74="","",IF(C74+D74-E74&lt;0,0,C74+D74-E74)),"")</f>
        <v/>
      </c>
      <c r="G74" s="35"/>
    </row>
    <row r="75" customFormat="false" ht="15.75" hidden="false" customHeight="true" outlineLevel="0" collapsed="false">
      <c r="A75" s="5" t="n">
        <v>60</v>
      </c>
      <c r="B75" s="36" t="n">
        <f aca="false">IFERROR(DATE(YEAR(B74),MONTH(B74)+1,DAY(B74)),"")</f>
        <v>1798</v>
      </c>
      <c r="C75" s="37" t="str">
        <f aca="false">IFERROR(IF(F74&lt;=0,"",F74),"")</f>
        <v/>
      </c>
      <c r="D75" s="38" t="str">
        <f aca="false">IFERROR(IF(C75="","",C75*($C$6/100/12)),"")</f>
        <v/>
      </c>
      <c r="E75" s="39" t="str">
        <f aca="false">IFERROR(IF(C75="","",$F$5),"")</f>
        <v/>
      </c>
      <c r="F75" s="40" t="str">
        <f aca="false">IFERROR(IF(C75="","",IF(C75+D75-E75&lt;0,0,C75+D75-E75)),"")</f>
        <v/>
      </c>
      <c r="G75" s="41"/>
    </row>
    <row r="76" customFormat="false" ht="9.75" hidden="false" customHeight="true" outlineLevel="0" collapsed="false"/>
    <row r="77" customFormat="false" ht="19.5" hidden="false" customHeight="true" outlineLevel="0" collapsed="false">
      <c r="A77" s="11" t="s">
        <v>35</v>
      </c>
      <c r="B77" s="11"/>
      <c r="C77" s="11"/>
      <c r="D77" s="11"/>
      <c r="E77" s="11"/>
      <c r="F77" s="11"/>
      <c r="G77" s="11"/>
    </row>
  </sheetData>
  <mergeCells count="23">
    <mergeCell ref="A1:G1"/>
    <mergeCell ref="A2:G2"/>
    <mergeCell ref="A4:B4"/>
    <mergeCell ref="C4:D4"/>
    <mergeCell ref="F4:G4"/>
    <mergeCell ref="A5:B5"/>
    <mergeCell ref="C5:D5"/>
    <mergeCell ref="F5:G5"/>
    <mergeCell ref="A6:B6"/>
    <mergeCell ref="C6:D6"/>
    <mergeCell ref="E6:G6"/>
    <mergeCell ref="A8:G8"/>
    <mergeCell ref="A9:D9"/>
    <mergeCell ref="E9:G9"/>
    <mergeCell ref="A10:D10"/>
    <mergeCell ref="E10:G10"/>
    <mergeCell ref="A11:D11"/>
    <mergeCell ref="E11:G11"/>
    <mergeCell ref="A12:D12"/>
    <mergeCell ref="E12:G12"/>
    <mergeCell ref="A13:D13"/>
    <mergeCell ref="E13:G13"/>
    <mergeCell ref="A77:G77"/>
  </mergeCells>
  <dataValidations count="1">
    <dataValidation allowBlank="true" errorStyle="stop" operator="between" showDropDown="false" showErrorMessage="false" showInputMessage="false" sqref="G16:G75" type="list">
      <formula1>"Paid,Not Yet"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2026-08-17T13:50:16Z</dcterms:created>
  <dc:creator>openpyxl</dc:creator>
  <dc:description/>
  <dc:language>en-US</dc:language>
  <cp:lastModifiedBy/>
  <dcterms:modified xsi:type="dcterms:W3CDTF">2026-08-17T13:50:17Z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